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1"/>
  </bookViews>
  <sheets>
    <sheet name="סך התשלומים ששולמו בגין כל סוג " sheetId="1" r:id="rId1"/>
    <sheet name="פרוט עמלות והוצאות לשנה " sheetId="2" r:id="rId2"/>
    <sheet name="פרוט עמלות ניהול חיצוני לשנה " sheetId="3" r:id="rId3"/>
  </sheets>
  <definedNames>
    <definedName name="_xlnm.Print_Area" localSheetId="0">'סך התשלומים ששולמו בגין כל סוג '!$B$2:$C$21</definedName>
    <definedName name="_xlnm.Print_Area" localSheetId="1">'פרוט עמלות והוצאות לשנה '!$A$1:$D$41</definedName>
    <definedName name="_xlnm.Print_Area" localSheetId="2">'פרוט עמלות ניהול חיצוני לשנה '!$A$1:$D$50</definedName>
  </definedNames>
  <calcPr fullCalcOnLoad="1"/>
</workbook>
</file>

<file path=xl/sharedStrings.xml><?xml version="1.0" encoding="utf-8"?>
<sst xmlns="http://schemas.openxmlformats.org/spreadsheetml/2006/main" count="116" uniqueCount="71">
  <si>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</si>
  <si>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</si>
  <si>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</si>
  <si>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</si>
  <si>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</si>
  <si>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</si>
  <si>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</si>
  <si>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</si>
  <si>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</si>
  <si>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</si>
  <si>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</si>
  <si>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</si>
  <si>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</si>
  <si>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</si>
  <si>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</si>
  <si>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</si>
  <si>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</si>
  <si>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</si>
  <si>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</si>
  <si>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</si>
  <si>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</si>
  <si>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</si>
  <si>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</si>
  <si>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</si>
  <si>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</si>
  <si>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</si>
  <si>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</si>
  <si>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</si>
  <si>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</si>
  <si>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</si>
  <si>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</si>
  <si>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</si>
  <si>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</si>
  <si>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</si>
  <si>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</si>
  <si>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</si>
  <si>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</si>
  <si>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</si>
  <si>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</si>
  <si>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</si>
  <si>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</si>
  <si>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</si>
  <si>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</si>
  <si>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</si>
  <si>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</si>
  <si>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</si>
  <si>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</si>
  <si>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</si>
  <si>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</si>
  <si>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</si>
  <si>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</si>
  <si>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</si>
  <si>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</si>
  <si>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</si>
  <si>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</si>
  <si>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JUPITER GLOBAL FUND - GLOBAL F</t>
  </si>
  <si>
    <t>הרבור קרן השקעה</t>
  </si>
  <si>
    <t>PI EMERGING MARKETS SEGREGATED</t>
  </si>
  <si>
    <t>Permal Multi-Manager Funds</t>
  </si>
  <si>
    <t>פועלים סהר</t>
  </si>
  <si>
    <t>בנק דיסקונט</t>
  </si>
  <si>
    <t>פועלים סהר (*)</t>
  </si>
  <si>
    <t xml:space="preserve">הערה(*) הסכום כולל עמלת ברוקרז חו"ל </t>
  </si>
  <si>
    <t>אי.בי.אי</t>
  </si>
  <si>
    <t>סך תשלומים בגין השקעה בתעודות סל</t>
  </si>
  <si>
    <t>DARWIN</t>
  </si>
  <si>
    <t>BSPARCI</t>
  </si>
  <si>
    <t xml:space="preserve"> קופה 1479 כלנית  - פרוט עמלות ניהול חיצוני לשנה המסתיימת ביום: 31/12/2013  </t>
  </si>
  <si>
    <t xml:space="preserve"> קופה 1479 כלנית - פרוט עמלות והוצאות לשנה המסתיימת ביום:  31/12/2013  </t>
  </si>
  <si>
    <t xml:space="preserve"> קופה 1479 כלנית - סך התשלומים ששולמו בגין כל סוג של הוצאה ישירה לשנה המסתיימת ביום: 31/12/2013 </t>
  </si>
  <si>
    <t>שיעור מתוך הנכסים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</si>
</sst>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"/>
    <numFmt numFmtId="175" formatCode="0.0000"/>
    <numFmt numFmtId="17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6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35" applyFont="1" applyAlignment="1">
      <alignment horizontal="right"/>
      <protection/>
    </xf>
    <xf numFmtId="0" fontId="0" fillId="0" borderId="0" xfId="35" applyAlignment="1">
      <alignment horizontal="right"/>
      <protection/>
    </xf>
    <xf numFmtId="10" fontId="1" fillId="0" borderId="0" xfId="36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37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1" fontId="1" fillId="0" borderId="0" xfId="33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דמי ניהול דפנה לפקודות נוספות 12.09" xfId="35"/>
    <cellStyle name="Percent" xfId="36"/>
    <cellStyle name="Percent_פרוט עמלות והוצאות למחצית השנה 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8.28125" style="0" bestFit="1" customWidth="1"/>
    <col min="2" max="2" width="50.7109375" style="0" customWidth="1"/>
    <col min="3" max="3" width="15.421875" style="0" bestFit="1" customWidth="1"/>
    <col min="4" max="4" width="16.421875" style="0" bestFit="1" customWidth="1"/>
    <col min="5" max="5" width="15.28125" style="0" customWidth="1"/>
  </cols>
  <sheetData>
    <row r="1" spans="1:12" ht="12.75">
      <c r="A1" s="20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3:4" ht="12.75">
      <c r="C2" s="1" t="s">
        <v>0</v>
      </c>
      <c r="D2" s="6" t="s">
        <v>70</v>
      </c>
    </row>
    <row r="3" spans="1:4" ht="12.75">
      <c r="A3" s="1"/>
      <c r="B3" s="1" t="s">
        <v>1</v>
      </c>
      <c r="C3" s="6">
        <f>'פרוט עמלות והוצאות לשנה '!C14</f>
        <v>829</v>
      </c>
      <c r="D3" s="2">
        <f>C3/$C$20</f>
        <v>0.00045362095126885276</v>
      </c>
    </row>
    <row r="4" spans="1:4" ht="12.75">
      <c r="A4" s="1"/>
      <c r="B4" s="1" t="s">
        <v>2</v>
      </c>
      <c r="C4" s="1">
        <v>0</v>
      </c>
      <c r="D4" s="2"/>
    </row>
    <row r="5" spans="1:4" ht="12.75">
      <c r="A5" s="1"/>
      <c r="B5" s="1" t="s">
        <v>3</v>
      </c>
      <c r="C5" s="1">
        <v>0</v>
      </c>
      <c r="D5" s="2"/>
    </row>
    <row r="6" spans="1:4" ht="12.75">
      <c r="A6" s="1"/>
      <c r="B6" s="1" t="s">
        <v>4</v>
      </c>
      <c r="C6" s="1">
        <f>'פרוט עמלות והוצאות לשנה '!C26</f>
        <v>68</v>
      </c>
      <c r="D6" s="2">
        <f aca="true" t="shared" si="0" ref="D6:D18">C6/$C$20</f>
        <v>3.7208956195756316E-05</v>
      </c>
    </row>
    <row r="7" spans="1:4" ht="12.75">
      <c r="A7" s="1"/>
      <c r="B7" s="1" t="s">
        <v>5</v>
      </c>
      <c r="C7" s="1">
        <f>'פרוט עמלות והוצאות לשנה '!C32</f>
        <v>89</v>
      </c>
      <c r="D7" s="2">
        <f t="shared" si="0"/>
        <v>4.8699957373857534E-05</v>
      </c>
    </row>
    <row r="8" spans="1:4" ht="12.75">
      <c r="A8" s="1"/>
      <c r="B8" s="1" t="s">
        <v>6</v>
      </c>
      <c r="C8" s="1">
        <v>0</v>
      </c>
      <c r="D8" s="2"/>
    </row>
    <row r="9" spans="1:4" ht="12.75">
      <c r="A9" s="1"/>
      <c r="B9" s="4" t="s">
        <v>7</v>
      </c>
      <c r="C9" s="1"/>
      <c r="D9" s="2"/>
    </row>
    <row r="10" spans="1:4" ht="12.75">
      <c r="A10" s="1"/>
      <c r="B10" s="1" t="s">
        <v>8</v>
      </c>
      <c r="C10" s="14">
        <f>'פרוט עמלות ניהול חיצוני לשנה '!C8</f>
        <v>228</v>
      </c>
      <c r="D10" s="2">
        <f t="shared" si="0"/>
        <v>0.0001247594413622418</v>
      </c>
    </row>
    <row r="11" spans="1:4" ht="12.75">
      <c r="A11" s="1"/>
      <c r="B11" s="1" t="s">
        <v>9</v>
      </c>
      <c r="C11" s="14">
        <v>0</v>
      </c>
      <c r="D11" s="2"/>
    </row>
    <row r="12" spans="1:4" ht="12.75">
      <c r="A12" s="1"/>
      <c r="B12" s="1" t="s">
        <v>10</v>
      </c>
      <c r="C12" s="14">
        <v>0</v>
      </c>
      <c r="D12" s="2"/>
    </row>
    <row r="13" spans="1:4" ht="12.75">
      <c r="A13" s="1"/>
      <c r="B13" s="1" t="s">
        <v>11</v>
      </c>
      <c r="C13" s="14">
        <v>0</v>
      </c>
      <c r="D13" s="2"/>
    </row>
    <row r="14" spans="1:4" ht="12.75">
      <c r="A14" s="1"/>
      <c r="B14" s="1" t="s">
        <v>12</v>
      </c>
      <c r="C14" s="14">
        <v>0</v>
      </c>
      <c r="D14" s="2"/>
    </row>
    <row r="15" spans="1:4" ht="12.75">
      <c r="A15" s="1"/>
      <c r="B15" s="1" t="s">
        <v>13</v>
      </c>
      <c r="C15" s="14">
        <v>0</v>
      </c>
      <c r="D15" s="2"/>
    </row>
    <row r="16" spans="1:4" ht="12.75">
      <c r="A16" s="1"/>
      <c r="B16" s="1" t="s">
        <v>14</v>
      </c>
      <c r="C16" s="14">
        <f>'פרוט עמלות ניהול חיצוני לשנה '!C43</f>
        <v>119</v>
      </c>
      <c r="D16" s="2">
        <f t="shared" si="0"/>
        <v>6.511567334257355E-05</v>
      </c>
    </row>
    <row r="17" spans="1:4" ht="12.75">
      <c r="A17" s="1"/>
      <c r="B17" s="1" t="s">
        <v>64</v>
      </c>
      <c r="C17" s="18">
        <f>'פרוט עמלות ניהול חיצוני לשנה '!C47</f>
        <v>428</v>
      </c>
      <c r="D17" s="2">
        <f t="shared" si="0"/>
        <v>0.00023419754782034858</v>
      </c>
    </row>
    <row r="18" spans="1:4" ht="12.75">
      <c r="A18" s="1"/>
      <c r="B18" s="1" t="s">
        <v>15</v>
      </c>
      <c r="C18" s="14">
        <f>SUM(C10:C17)</f>
        <v>775</v>
      </c>
      <c r="D18" s="2">
        <f t="shared" si="0"/>
        <v>0.0004240726625251639</v>
      </c>
    </row>
    <row r="19" spans="1:3" ht="12.75">
      <c r="A19" s="1"/>
      <c r="B19" s="1" t="s">
        <v>16</v>
      </c>
      <c r="C19" s="19">
        <f>C17+C16+C10+C7+C6+C3</f>
        <v>1761</v>
      </c>
    </row>
    <row r="20" spans="1:5" ht="12.75">
      <c r="A20" s="1"/>
      <c r="B20" s="1" t="s">
        <v>17</v>
      </c>
      <c r="C20" s="15">
        <v>1827517</v>
      </c>
      <c r="D20" s="3"/>
      <c r="E20" s="3"/>
    </row>
    <row r="21" spans="1:5" ht="12.75">
      <c r="A21" s="1"/>
      <c r="B21" s="1" t="s">
        <v>18</v>
      </c>
      <c r="C21" s="2">
        <f>+C19/C20</f>
        <v>0.0009636025273636306</v>
      </c>
      <c r="E21" s="3"/>
    </row>
    <row r="24" ht="12.75">
      <c r="C24" s="3"/>
    </row>
    <row r="25" ht="12.75">
      <c r="C25" s="3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zoomScalePageLayoutView="0" workbookViewId="0" topLeftCell="A1">
      <selection activeCell="C31" sqref="C31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3.140625" style="0" bestFit="1" customWidth="1"/>
    <col min="4" max="4" width="16.421875" style="0" bestFit="1" customWidth="1"/>
    <col min="5" max="9" width="8.28125" style="0" customWidth="1"/>
  </cols>
  <sheetData>
    <row r="1" spans="1:12" ht="12.75">
      <c r="A1" s="20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3:5" ht="12.75">
      <c r="C2" s="1" t="s">
        <v>0</v>
      </c>
      <c r="D2" s="6" t="s">
        <v>70</v>
      </c>
      <c r="E2" s="5"/>
    </row>
    <row r="3" spans="1:5" ht="12.75">
      <c r="A3" s="1"/>
      <c r="B3" s="1" t="s">
        <v>19</v>
      </c>
      <c r="E3" s="5"/>
    </row>
    <row r="4" spans="1:5" ht="12.75">
      <c r="A4" s="1"/>
      <c r="B4" s="1" t="s">
        <v>20</v>
      </c>
      <c r="E4" s="5"/>
    </row>
    <row r="5" spans="2:5" ht="12.75">
      <c r="B5" t="s">
        <v>21</v>
      </c>
      <c r="C5" s="5">
        <v>0</v>
      </c>
      <c r="D5" s="2"/>
      <c r="E5" s="5"/>
    </row>
    <row r="6" spans="2:5" ht="12.75">
      <c r="B6" t="s">
        <v>22</v>
      </c>
      <c r="C6" s="5">
        <v>0</v>
      </c>
      <c r="D6" s="2"/>
      <c r="E6" s="5"/>
    </row>
    <row r="7" spans="2:5" ht="12.75">
      <c r="B7" t="s">
        <v>30</v>
      </c>
      <c r="C7" s="5">
        <v>0</v>
      </c>
      <c r="D7" s="2"/>
      <c r="E7" s="5"/>
    </row>
    <row r="8" spans="1:8" ht="12.75">
      <c r="A8" s="1"/>
      <c r="B8" s="6" t="s">
        <v>23</v>
      </c>
      <c r="C8" s="6">
        <v>0</v>
      </c>
      <c r="D8" s="2"/>
      <c r="E8" s="5"/>
      <c r="F8" s="5"/>
      <c r="G8" s="5"/>
      <c r="H8" s="5"/>
    </row>
    <row r="9" spans="1:8" ht="12.75">
      <c r="A9" s="1"/>
      <c r="B9" s="6" t="s">
        <v>24</v>
      </c>
      <c r="C9" s="5"/>
      <c r="D9" s="2"/>
      <c r="E9" s="5"/>
      <c r="F9" s="5"/>
      <c r="G9" s="5"/>
      <c r="H9" s="5"/>
    </row>
    <row r="10" spans="2:8" ht="12.75">
      <c r="B10" s="5" t="s">
        <v>61</v>
      </c>
      <c r="C10" s="5">
        <v>600</v>
      </c>
      <c r="D10" s="2">
        <f aca="true" t="shared" si="0" ref="D10:D32">C10/$C$39</f>
        <v>0.00032831431937432046</v>
      </c>
      <c r="E10" s="5"/>
      <c r="F10" s="5"/>
      <c r="G10" s="5"/>
      <c r="H10" s="5"/>
    </row>
    <row r="11" spans="2:8" ht="12.75">
      <c r="B11" s="11" t="s">
        <v>60</v>
      </c>
      <c r="C11" s="5">
        <v>151</v>
      </c>
      <c r="D11" s="2">
        <f t="shared" si="0"/>
        <v>8.262577037587064E-05</v>
      </c>
      <c r="E11" s="5"/>
      <c r="F11" s="5"/>
      <c r="G11" s="5"/>
      <c r="H11" s="5"/>
    </row>
    <row r="12" spans="2:8" ht="12.75">
      <c r="B12" s="5" t="s">
        <v>63</v>
      </c>
      <c r="C12" s="5">
        <v>78</v>
      </c>
      <c r="D12" s="2">
        <f t="shared" si="0"/>
        <v>4.268086151866166E-05</v>
      </c>
      <c r="E12" s="5"/>
      <c r="F12" s="5"/>
      <c r="G12" s="5"/>
      <c r="H12" s="5"/>
    </row>
    <row r="13" spans="2:8" ht="12.75">
      <c r="B13" s="12" t="s">
        <v>30</v>
      </c>
      <c r="C13" s="5">
        <v>0</v>
      </c>
      <c r="D13" s="2">
        <f t="shared" si="0"/>
        <v>0</v>
      </c>
      <c r="E13" s="5"/>
      <c r="F13" s="5"/>
      <c r="G13" s="5"/>
      <c r="H13" s="5"/>
    </row>
    <row r="14" spans="1:8" ht="12.75">
      <c r="A14" s="1"/>
      <c r="B14" s="6" t="s">
        <v>25</v>
      </c>
      <c r="C14" s="6">
        <f>SUM(C10:C13)</f>
        <v>829</v>
      </c>
      <c r="D14" s="2">
        <f t="shared" si="0"/>
        <v>0.00045362095126885276</v>
      </c>
      <c r="E14" s="5"/>
      <c r="F14" s="5"/>
      <c r="G14" s="5"/>
      <c r="H14" s="5"/>
    </row>
    <row r="15" spans="1:8" ht="12.75">
      <c r="A15" s="1"/>
      <c r="B15" s="6" t="s">
        <v>26</v>
      </c>
      <c r="C15" s="6">
        <f>+C14</f>
        <v>829</v>
      </c>
      <c r="D15" s="2">
        <f t="shared" si="0"/>
        <v>0.00045362095126885276</v>
      </c>
      <c r="E15" s="5"/>
      <c r="F15" s="5"/>
      <c r="G15" s="5"/>
      <c r="H15" s="5"/>
    </row>
    <row r="16" spans="1:8" ht="12.75">
      <c r="A16" s="1"/>
      <c r="B16" s="6" t="s">
        <v>27</v>
      </c>
      <c r="C16" s="5"/>
      <c r="D16" s="2"/>
      <c r="E16" s="5"/>
      <c r="F16" s="5"/>
      <c r="G16" s="5"/>
      <c r="H16" s="5"/>
    </row>
    <row r="17" spans="1:8" ht="12.75">
      <c r="A17" s="1"/>
      <c r="B17" s="6" t="s">
        <v>20</v>
      </c>
      <c r="C17" s="5"/>
      <c r="D17" s="2"/>
      <c r="E17" s="5"/>
      <c r="F17" s="5"/>
      <c r="G17" s="5"/>
      <c r="H17" s="5"/>
    </row>
    <row r="18" spans="2:8" ht="12.75">
      <c r="B18" s="5" t="s">
        <v>28</v>
      </c>
      <c r="C18" s="5">
        <v>0</v>
      </c>
      <c r="D18" s="2"/>
      <c r="E18" s="5"/>
      <c r="F18" s="5"/>
      <c r="G18" s="5"/>
      <c r="H18" s="5"/>
    </row>
    <row r="19" spans="2:8" ht="12.75">
      <c r="B19" s="5" t="s">
        <v>29</v>
      </c>
      <c r="C19" s="5">
        <v>0</v>
      </c>
      <c r="D19" s="2"/>
      <c r="E19" s="5"/>
      <c r="F19" s="5"/>
      <c r="G19" s="5"/>
      <c r="H19" s="5"/>
    </row>
    <row r="20" spans="2:8" ht="12.75">
      <c r="B20" s="5" t="s">
        <v>30</v>
      </c>
      <c r="C20" s="5">
        <v>0</v>
      </c>
      <c r="D20" s="2"/>
      <c r="E20" s="5"/>
      <c r="F20" s="5"/>
      <c r="G20" s="5"/>
      <c r="H20" s="5"/>
    </row>
    <row r="21" spans="1:8" ht="12.75">
      <c r="A21" s="1"/>
      <c r="B21" s="6" t="s">
        <v>23</v>
      </c>
      <c r="C21" s="6">
        <v>0</v>
      </c>
      <c r="D21" s="2"/>
      <c r="E21" s="5"/>
      <c r="F21" s="5"/>
      <c r="G21" s="5"/>
      <c r="H21" s="5"/>
    </row>
    <row r="22" spans="1:8" ht="12.75">
      <c r="A22" s="1"/>
      <c r="B22" s="6" t="s">
        <v>24</v>
      </c>
      <c r="C22" s="5"/>
      <c r="D22" s="2"/>
      <c r="E22" s="5"/>
      <c r="F22" s="5"/>
      <c r="G22" s="5"/>
      <c r="H22" s="5"/>
    </row>
    <row r="23" spans="2:8" ht="12.75">
      <c r="B23" s="5" t="s">
        <v>59</v>
      </c>
      <c r="C23" s="5">
        <v>68</v>
      </c>
      <c r="D23" s="2">
        <f t="shared" si="0"/>
        <v>3.7208956195756316E-05</v>
      </c>
      <c r="E23" s="5"/>
      <c r="F23" s="5"/>
      <c r="G23" s="5"/>
      <c r="H23" s="5"/>
    </row>
    <row r="24" spans="2:8" ht="12.75">
      <c r="B24" s="5" t="s">
        <v>29</v>
      </c>
      <c r="C24" s="5">
        <v>0</v>
      </c>
      <c r="D24" s="2"/>
      <c r="E24" s="5"/>
      <c r="F24" s="5"/>
      <c r="G24" s="5"/>
      <c r="H24" s="5"/>
    </row>
    <row r="25" spans="2:8" ht="12.75">
      <c r="B25" s="5" t="s">
        <v>30</v>
      </c>
      <c r="C25" s="5">
        <v>0</v>
      </c>
      <c r="D25" s="2"/>
      <c r="E25" s="5"/>
      <c r="F25" s="5"/>
      <c r="G25" s="5"/>
      <c r="H25" s="5"/>
    </row>
    <row r="26" spans="1:8" ht="12.75">
      <c r="A26" s="1"/>
      <c r="B26" s="6" t="s">
        <v>25</v>
      </c>
      <c r="C26" s="6">
        <f>+C23</f>
        <v>68</v>
      </c>
      <c r="D26" s="2">
        <f t="shared" si="0"/>
        <v>3.7208956195756316E-05</v>
      </c>
      <c r="E26" s="5"/>
      <c r="F26" s="5"/>
      <c r="G26" s="5"/>
      <c r="H26" s="5"/>
    </row>
    <row r="27" spans="1:8" ht="12.75">
      <c r="A27" s="1"/>
      <c r="B27" s="6" t="s">
        <v>31</v>
      </c>
      <c r="C27" s="6">
        <f>C26</f>
        <v>68</v>
      </c>
      <c r="D27" s="2">
        <f t="shared" si="0"/>
        <v>3.7208956195756316E-05</v>
      </c>
      <c r="E27" s="5"/>
      <c r="F27" s="5"/>
      <c r="G27" s="5"/>
      <c r="H27" s="5"/>
    </row>
    <row r="28" spans="1:8" ht="12.75">
      <c r="A28" s="1"/>
      <c r="B28" s="6" t="s">
        <v>32</v>
      </c>
      <c r="C28" s="5"/>
      <c r="D28" s="2"/>
      <c r="E28" s="5"/>
      <c r="F28" s="5"/>
      <c r="G28" s="5"/>
      <c r="H28" s="5"/>
    </row>
    <row r="29" spans="2:8" ht="12.75">
      <c r="B29" s="5" t="s">
        <v>59</v>
      </c>
      <c r="C29" s="5">
        <v>89</v>
      </c>
      <c r="D29" s="2">
        <f t="shared" si="0"/>
        <v>4.8699957373857534E-05</v>
      </c>
      <c r="E29" s="5"/>
      <c r="F29" s="5"/>
      <c r="G29" s="5"/>
      <c r="H29" s="5"/>
    </row>
    <row r="30" spans="2:8" ht="12.75">
      <c r="B30" s="5" t="s">
        <v>36</v>
      </c>
      <c r="C30" s="5">
        <v>0</v>
      </c>
      <c r="D30" s="2"/>
      <c r="E30" s="5"/>
      <c r="F30" s="5"/>
      <c r="G30" s="5"/>
      <c r="H30" s="5"/>
    </row>
    <row r="31" spans="2:8" ht="12.75">
      <c r="B31" s="5" t="s">
        <v>30</v>
      </c>
      <c r="C31" s="5"/>
      <c r="D31" s="2"/>
      <c r="E31" s="5"/>
      <c r="F31" s="5"/>
      <c r="G31" s="5"/>
      <c r="H31" s="5"/>
    </row>
    <row r="32" spans="1:8" ht="12.75">
      <c r="A32" s="1"/>
      <c r="B32" s="6" t="s">
        <v>33</v>
      </c>
      <c r="C32" s="6">
        <f>+C29+C30</f>
        <v>89</v>
      </c>
      <c r="D32" s="2">
        <f t="shared" si="0"/>
        <v>4.8699957373857534E-05</v>
      </c>
      <c r="E32" s="5"/>
      <c r="F32" s="5"/>
      <c r="G32" s="5"/>
      <c r="H32" s="5"/>
    </row>
    <row r="33" spans="1:8" ht="12.75">
      <c r="A33" s="1"/>
      <c r="B33" s="6" t="s">
        <v>34</v>
      </c>
      <c r="C33" s="5"/>
      <c r="D33" s="2"/>
      <c r="E33" s="5"/>
      <c r="F33" s="5"/>
      <c r="G33" s="5"/>
      <c r="H33" s="5"/>
    </row>
    <row r="34" spans="2:8" ht="12.75">
      <c r="B34" s="5" t="s">
        <v>35</v>
      </c>
      <c r="C34" s="5">
        <v>0</v>
      </c>
      <c r="D34" s="2"/>
      <c r="E34" s="5"/>
      <c r="F34" s="5"/>
      <c r="G34" s="5"/>
      <c r="H34" s="5"/>
    </row>
    <row r="35" spans="2:8" ht="12.75">
      <c r="B35" s="5" t="s">
        <v>36</v>
      </c>
      <c r="C35" s="5">
        <v>0</v>
      </c>
      <c r="D35" s="2"/>
      <c r="E35" s="5"/>
      <c r="F35" s="5"/>
      <c r="G35" s="5"/>
      <c r="H35" s="5"/>
    </row>
    <row r="36" spans="2:8" ht="12.75">
      <c r="B36" s="5" t="s">
        <v>30</v>
      </c>
      <c r="C36" s="5">
        <v>0</v>
      </c>
      <c r="D36" s="2"/>
      <c r="E36" s="5"/>
      <c r="F36" s="5"/>
      <c r="G36" s="5"/>
      <c r="H36" s="5"/>
    </row>
    <row r="37" spans="1:8" ht="12.75">
      <c r="A37" s="1"/>
      <c r="B37" s="6" t="s">
        <v>6</v>
      </c>
      <c r="C37" s="6">
        <v>0</v>
      </c>
      <c r="D37" s="2"/>
      <c r="E37" s="5"/>
      <c r="F37" s="5"/>
      <c r="G37" s="5"/>
      <c r="H37" s="5"/>
    </row>
    <row r="38" spans="1:8" ht="12.75">
      <c r="A38" s="1"/>
      <c r="B38" s="6" t="s">
        <v>37</v>
      </c>
      <c r="C38" s="6">
        <f>+C15+C27+C32</f>
        <v>986</v>
      </c>
      <c r="D38" s="2"/>
      <c r="E38" s="5"/>
      <c r="F38" s="5"/>
      <c r="G38" s="5"/>
      <c r="H38" s="5"/>
    </row>
    <row r="39" spans="1:8" ht="12.75">
      <c r="A39" s="1"/>
      <c r="B39" s="6" t="s">
        <v>17</v>
      </c>
      <c r="C39" s="15">
        <v>1827517</v>
      </c>
      <c r="D39" s="2"/>
      <c r="E39" s="5"/>
      <c r="F39" s="5"/>
      <c r="G39" s="5"/>
      <c r="H39" s="5"/>
    </row>
    <row r="40" spans="1:8" ht="12.75">
      <c r="A40" s="1"/>
      <c r="B40" s="6" t="s">
        <v>38</v>
      </c>
      <c r="C40" s="10">
        <f>+C38/C39</f>
        <v>0.0005395298648384666</v>
      </c>
      <c r="D40" s="2"/>
      <c r="E40" s="5"/>
      <c r="F40" s="5"/>
      <c r="G40" s="5"/>
      <c r="H40" s="5"/>
    </row>
    <row r="41" spans="2:4" ht="12.75">
      <c r="B41" s="6" t="s">
        <v>62</v>
      </c>
      <c r="C41" s="1" t="s">
        <v>39</v>
      </c>
      <c r="D41" s="2"/>
    </row>
    <row r="42" ht="12.75">
      <c r="D42" s="2"/>
    </row>
    <row r="43" ht="12.75">
      <c r="D43" s="2"/>
    </row>
    <row r="44" ht="12.75">
      <c r="D44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rightToLeft="1" zoomScalePageLayoutView="0" workbookViewId="0" topLeftCell="A10">
      <selection activeCell="C47" sqref="C47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2.8515625" style="0" bestFit="1" customWidth="1"/>
    <col min="4" max="4" width="16.421875" style="0" bestFit="1" customWidth="1"/>
  </cols>
  <sheetData>
    <row r="1" spans="1:12" ht="12.75">
      <c r="A1" s="20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3:4" ht="12.75">
      <c r="C2" s="1" t="s">
        <v>0</v>
      </c>
      <c r="D2" s="6" t="s">
        <v>70</v>
      </c>
    </row>
    <row r="3" spans="1:2" ht="12.75">
      <c r="A3" s="1"/>
      <c r="B3" s="1" t="s">
        <v>40</v>
      </c>
    </row>
    <row r="4" spans="1:4" ht="12.75">
      <c r="A4" s="1"/>
      <c r="B4" t="s">
        <v>56</v>
      </c>
      <c r="C4" s="13">
        <v>92</v>
      </c>
      <c r="D4" s="2">
        <f>C4/$C$49</f>
        <v>5.0341528970729135E-05</v>
      </c>
    </row>
    <row r="5" spans="1:4" ht="12.75">
      <c r="A5" s="1"/>
      <c r="B5" s="7" t="s">
        <v>57</v>
      </c>
      <c r="C5" s="13">
        <v>39</v>
      </c>
      <c r="D5" s="2">
        <f>C5/$C$49</f>
        <v>2.134043075933083E-05</v>
      </c>
    </row>
    <row r="6" spans="2:5" ht="12.75">
      <c r="B6" s="7" t="s">
        <v>58</v>
      </c>
      <c r="C6" s="13">
        <v>97</v>
      </c>
      <c r="D6" s="2">
        <f>C6/$C$49</f>
        <v>5.307748163218181E-05</v>
      </c>
      <c r="E6" s="9"/>
    </row>
    <row r="7" spans="2:5" ht="12.75">
      <c r="B7" t="s">
        <v>30</v>
      </c>
      <c r="C7" s="13"/>
      <c r="D7" s="2"/>
      <c r="E7" s="8"/>
    </row>
    <row r="8" spans="1:4" ht="12.75">
      <c r="A8" s="1"/>
      <c r="B8" s="1" t="s">
        <v>8</v>
      </c>
      <c r="C8" s="14">
        <f>SUM(C4:C7)</f>
        <v>228</v>
      </c>
      <c r="D8" s="2">
        <f>C8/$C$49</f>
        <v>0.0001247594413622418</v>
      </c>
    </row>
    <row r="9" spans="1:4" ht="12.75">
      <c r="A9" s="1"/>
      <c r="B9" s="1" t="s">
        <v>41</v>
      </c>
      <c r="C9" s="5"/>
      <c r="D9" s="2"/>
    </row>
    <row r="10" spans="2:4" ht="12.75">
      <c r="B10" t="s">
        <v>35</v>
      </c>
      <c r="C10" s="5">
        <v>0</v>
      </c>
      <c r="D10" s="2"/>
    </row>
    <row r="11" spans="2:4" ht="12.75">
      <c r="B11" t="s">
        <v>36</v>
      </c>
      <c r="C11" s="5">
        <v>0</v>
      </c>
      <c r="D11" s="2"/>
    </row>
    <row r="12" spans="2:4" ht="12.75">
      <c r="B12" t="s">
        <v>30</v>
      </c>
      <c r="C12" s="5">
        <v>0</v>
      </c>
      <c r="D12" s="2"/>
    </row>
    <row r="13" spans="1:4" ht="12.75">
      <c r="A13" s="1"/>
      <c r="B13" s="1" t="s">
        <v>9</v>
      </c>
      <c r="C13" s="6">
        <v>0</v>
      </c>
      <c r="D13" s="2"/>
    </row>
    <row r="14" spans="1:4" ht="12.75">
      <c r="A14" s="1"/>
      <c r="B14" s="1" t="s">
        <v>42</v>
      </c>
      <c r="C14" s="5"/>
      <c r="D14" s="2"/>
    </row>
    <row r="15" spans="1:4" ht="12.75">
      <c r="A15" s="1"/>
      <c r="B15" s="1" t="s">
        <v>20</v>
      </c>
      <c r="C15" s="5"/>
      <c r="D15" s="2"/>
    </row>
    <row r="16" spans="2:4" ht="12.75">
      <c r="B16" t="s">
        <v>35</v>
      </c>
      <c r="C16" s="5">
        <v>0</v>
      </c>
      <c r="D16" s="2"/>
    </row>
    <row r="17" spans="2:4" ht="12.75">
      <c r="B17" t="s">
        <v>36</v>
      </c>
      <c r="C17" s="5">
        <v>0</v>
      </c>
      <c r="D17" s="2"/>
    </row>
    <row r="18" spans="2:4" ht="12.75">
      <c r="B18" t="s">
        <v>30</v>
      </c>
      <c r="C18" s="5">
        <v>0</v>
      </c>
      <c r="D18" s="2"/>
    </row>
    <row r="19" spans="1:4" ht="12.75">
      <c r="A19" s="1"/>
      <c r="B19" s="1" t="s">
        <v>23</v>
      </c>
      <c r="C19" s="6">
        <v>0</v>
      </c>
      <c r="D19" s="2"/>
    </row>
    <row r="20" spans="1:4" ht="12.75">
      <c r="A20" s="1"/>
      <c r="B20" s="1" t="s">
        <v>24</v>
      </c>
      <c r="C20" s="5"/>
      <c r="D20" s="2"/>
    </row>
    <row r="21" spans="2:4" ht="12.75">
      <c r="B21" t="s">
        <v>35</v>
      </c>
      <c r="C21" s="5">
        <v>0</v>
      </c>
      <c r="D21" s="2"/>
    </row>
    <row r="22" spans="2:4" ht="12.75">
      <c r="B22" t="s">
        <v>36</v>
      </c>
      <c r="C22" s="5">
        <v>0</v>
      </c>
      <c r="D22" s="2"/>
    </row>
    <row r="23" spans="2:4" ht="12.75">
      <c r="B23" t="s">
        <v>30</v>
      </c>
      <c r="C23" s="5">
        <v>0</v>
      </c>
      <c r="D23" s="2"/>
    </row>
    <row r="24" spans="1:4" ht="12.75">
      <c r="A24" s="1"/>
      <c r="B24" s="1" t="s">
        <v>25</v>
      </c>
      <c r="C24" s="6">
        <v>0</v>
      </c>
      <c r="D24" s="2"/>
    </row>
    <row r="25" spans="1:4" ht="12.75">
      <c r="A25" s="1"/>
      <c r="B25" s="1" t="s">
        <v>43</v>
      </c>
      <c r="C25" s="6">
        <v>0</v>
      </c>
      <c r="D25" s="2"/>
    </row>
    <row r="26" spans="1:4" ht="12.75">
      <c r="A26" s="1"/>
      <c r="B26" s="1" t="s">
        <v>44</v>
      </c>
      <c r="C26" s="5"/>
      <c r="D26" s="2"/>
    </row>
    <row r="27" spans="1:4" ht="12.75">
      <c r="A27" s="1"/>
      <c r="B27" s="1" t="s">
        <v>52</v>
      </c>
      <c r="C27" s="5"/>
      <c r="D27" s="2"/>
    </row>
    <row r="28" spans="2:4" ht="12.75">
      <c r="B28" t="s">
        <v>45</v>
      </c>
      <c r="C28" s="5">
        <v>0</v>
      </c>
      <c r="D28" s="2"/>
    </row>
    <row r="29" spans="2:4" ht="12.75">
      <c r="B29" t="s">
        <v>46</v>
      </c>
      <c r="C29" s="5">
        <v>0</v>
      </c>
      <c r="D29" s="2"/>
    </row>
    <row r="30" spans="2:4" ht="12.75">
      <c r="B30" t="s">
        <v>30</v>
      </c>
      <c r="C30" s="5">
        <v>0</v>
      </c>
      <c r="D30" s="2"/>
    </row>
    <row r="31" spans="1:4" ht="12.75">
      <c r="A31" s="1"/>
      <c r="B31" s="1" t="s">
        <v>53</v>
      </c>
      <c r="C31" s="6">
        <v>0</v>
      </c>
      <c r="D31" s="2"/>
    </row>
    <row r="32" spans="1:4" ht="12.75">
      <c r="A32" s="1"/>
      <c r="B32" s="1" t="s">
        <v>54</v>
      </c>
      <c r="C32" s="5"/>
      <c r="D32" s="2"/>
    </row>
    <row r="33" spans="1:4" ht="12.75">
      <c r="A33" s="1"/>
      <c r="B33" s="1" t="s">
        <v>20</v>
      </c>
      <c r="C33" s="5"/>
      <c r="D33" s="2"/>
    </row>
    <row r="34" spans="2:4" ht="12.75">
      <c r="B34" t="s">
        <v>45</v>
      </c>
      <c r="C34" s="5">
        <v>0</v>
      </c>
      <c r="D34" s="2"/>
    </row>
    <row r="35" spans="2:4" ht="12.75">
      <c r="B35" t="s">
        <v>46</v>
      </c>
      <c r="C35" s="5">
        <v>0</v>
      </c>
      <c r="D35" s="2"/>
    </row>
    <row r="36" spans="2:4" ht="12.75">
      <c r="B36" t="s">
        <v>30</v>
      </c>
      <c r="C36" s="5">
        <v>0</v>
      </c>
      <c r="D36" s="2"/>
    </row>
    <row r="37" spans="1:4" ht="12.75">
      <c r="A37" s="1"/>
      <c r="B37" s="1" t="s">
        <v>47</v>
      </c>
      <c r="C37" s="6">
        <v>0</v>
      </c>
      <c r="D37" s="2"/>
    </row>
    <row r="38" spans="1:4" ht="12.75">
      <c r="A38" s="1"/>
      <c r="B38" s="1" t="s">
        <v>24</v>
      </c>
      <c r="C38" s="5"/>
      <c r="D38" s="2"/>
    </row>
    <row r="39" spans="2:4" ht="12.75">
      <c r="B39" s="7" t="s">
        <v>55</v>
      </c>
      <c r="C39" s="5">
        <v>105</v>
      </c>
      <c r="D39" s="2">
        <f>C39/$C$49</f>
        <v>5.745500589050608E-05</v>
      </c>
    </row>
    <row r="40" spans="2:4" ht="12.75">
      <c r="B40" s="16" t="s">
        <v>65</v>
      </c>
      <c r="C40" s="5">
        <v>8</v>
      </c>
      <c r="D40" s="2">
        <f>C40/$C$49</f>
        <v>4.377524258324273E-06</v>
      </c>
    </row>
    <row r="41" spans="2:4" ht="12.75">
      <c r="B41" s="16" t="s">
        <v>66</v>
      </c>
      <c r="C41" s="5">
        <v>6</v>
      </c>
      <c r="D41" s="2">
        <f>C41/$C$49</f>
        <v>3.2831431937432048E-06</v>
      </c>
    </row>
    <row r="42" spans="1:4" ht="12.75">
      <c r="A42" s="1"/>
      <c r="B42" s="1" t="s">
        <v>48</v>
      </c>
      <c r="C42" s="6">
        <f>SUM(C39:C41)</f>
        <v>119</v>
      </c>
      <c r="D42" s="2">
        <f>C42/$C$49</f>
        <v>6.511567334257355E-05</v>
      </c>
    </row>
    <row r="43" spans="1:4" ht="12.75">
      <c r="A43" s="1"/>
      <c r="B43" s="1" t="s">
        <v>49</v>
      </c>
      <c r="C43" s="6">
        <f>C42</f>
        <v>119</v>
      </c>
      <c r="D43" s="2">
        <f>C43/$C$49</f>
        <v>6.511567334257355E-05</v>
      </c>
    </row>
    <row r="44" spans="1:4" ht="12.75">
      <c r="A44" s="1"/>
      <c r="B44" s="1" t="s">
        <v>64</v>
      </c>
      <c r="C44" s="6"/>
      <c r="D44" s="2"/>
    </row>
    <row r="45" spans="1:4" ht="12.75">
      <c r="A45" s="1"/>
      <c r="B45" s="6" t="s">
        <v>20</v>
      </c>
      <c r="C45" s="17">
        <v>2</v>
      </c>
      <c r="D45" s="2">
        <f>C45/$C$49</f>
        <v>1.0943810645810682E-06</v>
      </c>
    </row>
    <row r="46" spans="1:4" ht="12.75">
      <c r="A46" s="1"/>
      <c r="B46" s="6" t="s">
        <v>24</v>
      </c>
      <c r="C46" s="17">
        <v>426</v>
      </c>
      <c r="D46" s="2">
        <f>C46/$C$49</f>
        <v>0.00023310316675576753</v>
      </c>
    </row>
    <row r="47" spans="1:4" ht="12.75">
      <c r="A47" s="1"/>
      <c r="B47" s="6" t="s">
        <v>64</v>
      </c>
      <c r="C47" s="18">
        <f>SUM(C45:C46)</f>
        <v>428</v>
      </c>
      <c r="D47" s="2">
        <f>C47/$C$49</f>
        <v>0.00023419754782034858</v>
      </c>
    </row>
    <row r="48" spans="1:4" ht="12.75">
      <c r="A48" s="1"/>
      <c r="B48" s="1" t="s">
        <v>50</v>
      </c>
      <c r="C48" s="18">
        <f>C47+C43+C8</f>
        <v>775</v>
      </c>
      <c r="D48" s="2">
        <f>C48/$C$49</f>
        <v>0.0004240726625251639</v>
      </c>
    </row>
    <row r="49" spans="1:3" ht="12.75">
      <c r="A49" s="1"/>
      <c r="B49" s="1" t="s">
        <v>17</v>
      </c>
      <c r="C49" s="15">
        <v>1827517</v>
      </c>
    </row>
    <row r="50" spans="1:3" ht="12.75">
      <c r="A50" s="1"/>
      <c r="B50" s="1" t="s">
        <v>51</v>
      </c>
      <c r="C50" s="10">
        <f>C48/C49</f>
        <v>0.0004240726625251639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Shirly</cp:lastModifiedBy>
  <cp:lastPrinted>2013-09-10T11:54:42Z</cp:lastPrinted>
  <dcterms:created xsi:type="dcterms:W3CDTF">2010-01-14T07:10:55Z</dcterms:created>
  <dcterms:modified xsi:type="dcterms:W3CDTF">2014-03-31T08:58:58Z</dcterms:modified>
  <cp:category/>
  <cp:version/>
  <cp:contentType/>
  <cp:contentStatus/>
</cp:coreProperties>
</file>