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820"/>
  </bookViews>
  <sheets>
    <sheet name="סך התשלומים ששולמו בגין כל סוג " sheetId="1" r:id="rId1"/>
    <sheet name="פרוט עמלות והוצאות לשנה" sheetId="2" r:id="rId2"/>
    <sheet name="פרוט עמלות ניהול חיצוני לשנה " sheetId="3" r:id="rId3"/>
  </sheets>
  <calcPr calcId="145621"/>
</workbook>
</file>

<file path=xl/calcChain.xml><?xml version="1.0" encoding="utf-8"?>
<calcChain xmlns="http://schemas.openxmlformats.org/spreadsheetml/2006/main">
  <c r="D40" i="3" l="1"/>
  <c r="D41" i="3"/>
  <c r="D42" i="3"/>
  <c r="D43" i="3"/>
  <c r="D44" i="3"/>
  <c r="D45" i="3"/>
  <c r="D46" i="3"/>
  <c r="D47" i="3"/>
  <c r="D48" i="3"/>
  <c r="D39" i="3"/>
  <c r="D6" i="3"/>
  <c r="D8" i="3"/>
  <c r="D5" i="3"/>
  <c r="C52" i="3"/>
  <c r="C38" i="2"/>
  <c r="D13" i="2" s="1"/>
  <c r="C37" i="2"/>
  <c r="C31" i="2"/>
  <c r="C29" i="2"/>
  <c r="C15" i="2"/>
  <c r="C14" i="2"/>
  <c r="C11" i="2"/>
  <c r="D2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4" i="1"/>
  <c r="O8" i="1"/>
  <c r="O4" i="1"/>
  <c r="D31" i="2" l="1"/>
  <c r="D27" i="2"/>
  <c r="D14" i="2"/>
  <c r="D12" i="2"/>
  <c r="D11" i="2"/>
  <c r="D29" i="2"/>
  <c r="D23" i="2"/>
</calcChain>
</file>

<file path=xl/sharedStrings.xml><?xml version="1.0" encoding="utf-8"?>
<sst xmlns="http://schemas.openxmlformats.org/spreadsheetml/2006/main" count="160" uniqueCount="75">
  <si>
    <t xml:space="preserve">  קופה 637 גל- סך התשלומים ששולמו בגין כל סוג של הוצאה ישירה לשנה המסתיימת ביום: 31/12/2013 </t>
  </si>
  <si>
    <t>אלפי ש''ח</t>
  </si>
  <si>
    <t>שיעור מתוך הנכסים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</si>
  <si>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</si>
  <si>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</si>
  <si>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</si>
  <si>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</si>
  <si>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</si>
  <si>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</si>
  <si>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</si>
  <si>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</si>
  <si>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</si>
  <si>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</si>
  <si>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</si>
  <si>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</si>
  <si>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</si>
  <si>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</si>
  <si>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תשלומים בגין השקעה בתעודות סל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</si>
  <si>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</si>
  <si>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</si>
  <si>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</si>
  <si>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</si>
  <si>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</si>
  <si>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</si>
  <si>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</si>
  <si>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</si>
  <si>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אחרים</t>
  </si>
  <si>
    <t>סה"כ לצדדים קשורים</t>
  </si>
  <si>
    <t>צדדים שאינם קשורים</t>
  </si>
  <si>
    <t>פועלים סהר (*)</t>
  </si>
  <si>
    <t>בנק דיסקונט</t>
  </si>
  <si>
    <t>אי.בי.אי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</si>
  <si>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</si>
  <si>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</si>
  <si>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</si>
  <si>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</si>
  <si>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</si>
  <si>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פועלים סהר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</si>
  <si>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</si>
  <si>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</si>
  <si>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</si>
  <si>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</si>
  <si>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</si>
  <si>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</si>
  <si>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</si>
  <si>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</si>
  <si>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>הערה(*) הסכום כולל עמלת ברוקראז' חו"ל</t>
  </si>
  <si>
    <t xml:space="preserve">                     </t>
  </si>
  <si>
    <t>תשלום הנובע מהשקעה בקרנות השקעה</t>
  </si>
  <si>
    <t>UBP</t>
  </si>
  <si>
    <t>אדמונד דה רוטשילד ניהול תיקי השקעות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</si>
  <si>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</si>
  <si>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</si>
  <si>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</si>
  <si>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</si>
  <si>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ישראלית</t>
  </si>
  <si>
    <t>מנהל קרנות א</t>
  </si>
  <si>
    <t>מנהל קרנות ב</t>
  </si>
  <si>
    <t>סה"כ קרן נאמנות ישראלית</t>
  </si>
  <si>
    <t>ב. קרן חוץ</t>
  </si>
  <si>
    <t>סה"כ צדדים קשורים</t>
  </si>
  <si>
    <t>DARWIN</t>
  </si>
  <si>
    <t>BSPARCI</t>
  </si>
  <si>
    <t>UBAM</t>
  </si>
  <si>
    <t>סה"כ צדדים שאינם קשורים</t>
  </si>
  <si>
    <t>סך תשלומים בגין השקעה בקרנות נאמנות</t>
  </si>
  <si>
    <t>תשלום בגין השקעה בתעודות סל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</si>
  <si>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</si>
  <si>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</si>
  <si>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</si>
  <si>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</si>
  <si>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 xml:space="preserve">  גל מצרפי- סך התשלומים ששולמו בגין כל סוג של הוצאה ישירה לשנה המסתיימת ביום: 31/12/2013 </t>
  </si>
  <si>
    <t xml:space="preserve">  קופה 1444 גל אג"ח ללא מניות- סך התשלומים ששולמו בגין כל סוג של הוצאה ישירה לשנה המסתיימת ביום: 31/12/2013 </t>
  </si>
  <si>
    <t xml:space="preserve">    גל מצרפי- פרוט עמלות והוצאות לשנה המסתיימת ביום: 31/12/2013 </t>
  </si>
  <si>
    <t xml:space="preserve">   גל מצרפי- פרוט עמלות ניהול חיצוני לשנה המסתיימת ביום:  31/12/2013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</si>
</sst>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7" formatCode="_(* #,##0.00_);_(* \(#,##0.00\);_(* &quot;-&quot;??_);_(@_)"/>
    <numFmt numFmtId="168" formatCode="0.0"/>
  </numFmts>
  <fonts count="8" x14ac:knownFonts="1"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2" fillId="0" borderId="0" xfId="2" applyFill="1"/>
    <xf numFmtId="0" fontId="3" fillId="0" borderId="0" xfId="2" applyFont="1" applyFill="1"/>
    <xf numFmtId="1" fontId="3" fillId="0" borderId="0" xfId="2" applyNumberFormat="1" applyFont="1" applyFill="1"/>
    <xf numFmtId="168" fontId="3" fillId="0" borderId="0" xfId="2" applyNumberFormat="1" applyFont="1" applyFill="1"/>
    <xf numFmtId="10" fontId="3" fillId="0" borderId="0" xfId="7" applyNumberFormat="1" applyFont="1" applyFill="1"/>
    <xf numFmtId="4" fontId="2" fillId="0" borderId="0" xfId="2" applyNumberFormat="1" applyFill="1"/>
    <xf numFmtId="167" fontId="3" fillId="0" borderId="0" xfId="3" applyNumberFormat="1" applyFont="1" applyFill="1" applyAlignment="1">
      <alignment horizontal="right"/>
    </xf>
    <xf numFmtId="0" fontId="5" fillId="0" borderId="0" xfId="2" applyFont="1" applyFill="1"/>
    <xf numFmtId="2" fontId="3" fillId="0" borderId="0" xfId="2" applyNumberFormat="1" applyFont="1" applyFill="1"/>
    <xf numFmtId="0" fontId="3" fillId="0" borderId="0" xfId="2" applyFont="1" applyFill="1" applyAlignment="1">
      <alignment horizontal="center"/>
    </xf>
    <xf numFmtId="43" fontId="3" fillId="0" borderId="0" xfId="1" applyFont="1" applyFill="1"/>
    <xf numFmtId="0" fontId="3" fillId="0" borderId="0" xfId="2" applyFont="1" applyAlignment="1">
      <alignment horizontal="center"/>
    </xf>
    <xf numFmtId="0" fontId="2" fillId="0" borderId="0" xfId="2"/>
    <xf numFmtId="0" fontId="2" fillId="0" borderId="0" xfId="2"/>
    <xf numFmtId="0" fontId="3" fillId="0" borderId="0" xfId="2" applyFont="1"/>
    <xf numFmtId="10" fontId="3" fillId="0" borderId="0" xfId="7" applyNumberFormat="1" applyFont="1"/>
    <xf numFmtId="0" fontId="2" fillId="0" borderId="0" xfId="2" applyFill="1"/>
    <xf numFmtId="0" fontId="3" fillId="0" borderId="0" xfId="2" applyFont="1" applyFill="1"/>
    <xf numFmtId="0" fontId="2" fillId="0" borderId="0" xfId="8"/>
    <xf numFmtId="0" fontId="4" fillId="0" borderId="0" xfId="6" applyNumberFormat="1" applyFont="1" applyFill="1" applyBorder="1" applyAlignment="1" applyProtection="1"/>
    <xf numFmtId="0" fontId="2" fillId="0" borderId="0" xfId="2" applyFill="1" applyBorder="1"/>
    <xf numFmtId="0" fontId="2" fillId="0" borderId="0" xfId="2" applyFont="1" applyFill="1"/>
    <xf numFmtId="0" fontId="4" fillId="0" borderId="0" xfId="2" applyFont="1" applyFill="1"/>
    <xf numFmtId="10" fontId="3" fillId="0" borderId="0" xfId="7" applyNumberFormat="1" applyFont="1" applyFill="1"/>
    <xf numFmtId="167" fontId="3" fillId="0" borderId="0" xfId="3" applyNumberFormat="1" applyFont="1" applyFill="1" applyAlignment="1">
      <alignment horizontal="right"/>
    </xf>
    <xf numFmtId="167" fontId="2" fillId="0" borderId="0" xfId="3" applyFont="1"/>
    <xf numFmtId="0" fontId="3" fillId="0" borderId="0" xfId="2" applyFont="1"/>
    <xf numFmtId="0" fontId="2" fillId="0" borderId="0" xfId="2" applyFill="1"/>
    <xf numFmtId="0" fontId="3" fillId="0" borderId="0" xfId="2" applyFont="1" applyFill="1"/>
    <xf numFmtId="0" fontId="2" fillId="0" borderId="0" xfId="2" applyAlignment="1">
      <alignment horizontal="right"/>
    </xf>
    <xf numFmtId="1" fontId="3" fillId="0" borderId="0" xfId="2" applyNumberFormat="1" applyFont="1" applyFill="1"/>
    <xf numFmtId="1" fontId="2" fillId="0" borderId="0" xfId="2" applyNumberFormat="1" applyFill="1"/>
    <xf numFmtId="168" fontId="2" fillId="0" borderId="0" xfId="2" applyNumberFormat="1" applyFill="1"/>
    <xf numFmtId="168" fontId="3" fillId="0" borderId="0" xfId="2" applyNumberFormat="1" applyFont="1" applyFill="1"/>
    <xf numFmtId="10" fontId="3" fillId="0" borderId="0" xfId="7" applyNumberFormat="1" applyFont="1" applyFill="1"/>
    <xf numFmtId="167" fontId="3" fillId="0" borderId="0" xfId="3" applyNumberFormat="1" applyFont="1" applyFill="1" applyAlignment="1">
      <alignment horizontal="right"/>
    </xf>
    <xf numFmtId="0" fontId="2" fillId="0" borderId="0" xfId="2" applyFill="1" applyAlignment="1">
      <alignment horizontal="right"/>
    </xf>
    <xf numFmtId="43" fontId="2" fillId="0" borderId="0" xfId="2" applyNumberFormat="1" applyFill="1"/>
    <xf numFmtId="0" fontId="6" fillId="0" borderId="0" xfId="5" applyFont="1" applyAlignment="1">
      <alignment horizontal="right"/>
    </xf>
    <xf numFmtId="0" fontId="7" fillId="0" borderId="0" xfId="2" applyFont="1" applyAlignment="1">
      <alignment horizontal="right"/>
    </xf>
    <xf numFmtId="1" fontId="4" fillId="0" borderId="0" xfId="2" applyNumberFormat="1" applyFont="1" applyFill="1"/>
    <xf numFmtId="2" fontId="3" fillId="0" borderId="0" xfId="2" applyNumberFormat="1" applyFont="1" applyFill="1"/>
    <xf numFmtId="0" fontId="2" fillId="0" borderId="0" xfId="2" applyFill="1"/>
    <xf numFmtId="0" fontId="3" fillId="0" borderId="0" xfId="2" applyFont="1" applyFill="1"/>
    <xf numFmtId="1" fontId="3" fillId="0" borderId="0" xfId="2" applyNumberFormat="1" applyFont="1" applyFill="1"/>
    <xf numFmtId="168" fontId="3" fillId="0" borderId="0" xfId="2" applyNumberFormat="1" applyFont="1" applyFill="1"/>
    <xf numFmtId="10" fontId="3" fillId="0" borderId="0" xfId="7" applyNumberFormat="1" applyFont="1" applyFill="1"/>
    <xf numFmtId="4" fontId="2" fillId="0" borderId="0" xfId="2" applyNumberFormat="1" applyFill="1"/>
    <xf numFmtId="167" fontId="3" fillId="0" borderId="0" xfId="3" applyNumberFormat="1" applyFont="1" applyFill="1" applyAlignment="1">
      <alignment horizontal="right"/>
    </xf>
    <xf numFmtId="0" fontId="5" fillId="0" borderId="0" xfId="2" applyFont="1" applyFill="1"/>
    <xf numFmtId="2" fontId="3" fillId="0" borderId="0" xfId="2" applyNumberFormat="1" applyFont="1" applyFill="1"/>
    <xf numFmtId="0" fontId="3" fillId="0" borderId="0" xfId="2" applyFont="1"/>
    <xf numFmtId="10" fontId="3" fillId="0" borderId="0" xfId="7" applyNumberFormat="1" applyFont="1"/>
    <xf numFmtId="4" fontId="2" fillId="0" borderId="0" xfId="2" applyNumberFormat="1"/>
    <xf numFmtId="0" fontId="2" fillId="0" borderId="0" xfId="2" applyFill="1"/>
    <xf numFmtId="0" fontId="3" fillId="0" borderId="0" xfId="2" applyFont="1" applyFill="1"/>
    <xf numFmtId="1" fontId="3" fillId="0" borderId="0" xfId="2" applyNumberFormat="1" applyFont="1" applyFill="1"/>
    <xf numFmtId="4" fontId="3" fillId="0" borderId="0" xfId="2" applyNumberFormat="1" applyFont="1" applyFill="1"/>
    <xf numFmtId="10" fontId="3" fillId="0" borderId="0" xfId="7" applyNumberFormat="1" applyFont="1" applyFill="1"/>
    <xf numFmtId="10" fontId="4" fillId="0" borderId="0" xfId="7" applyNumberFormat="1" applyFont="1" applyFill="1"/>
    <xf numFmtId="0" fontId="5" fillId="0" borderId="0" xfId="2" applyFont="1" applyFill="1"/>
  </cellXfs>
  <cellStyles count="9">
    <cellStyle name="Comma" xfId="1" builtinId="3"/>
    <cellStyle name="Comma 2" xfId="3"/>
    <cellStyle name="nBold" xfId="4"/>
    <cellStyle name="Normal" xfId="0" builtinId="0"/>
    <cellStyle name="Normal 2" xfId="5"/>
    <cellStyle name="Normal 3" xfId="2"/>
    <cellStyle name="Normal_Sheet1" xfId="6"/>
    <cellStyle name="Percent 2" xfId="7"/>
    <cellStyle name="Percent_פרוט עמלות והוצאות למחצית השנה 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2"/>
  <sheetViews>
    <sheetView rightToLeft="1" tabSelected="1" workbookViewId="0">
      <selection activeCell="C32" sqref="A32:C32"/>
    </sheetView>
  </sheetViews>
  <sheetFormatPr defaultRowHeight="12.75" x14ac:dyDescent="0.2"/>
  <cols>
    <col min="3" max="3" width="50.7109375" bestFit="1" customWidth="1"/>
    <col min="4" max="4" width="12.85546875" bestFit="1" customWidth="1"/>
    <col min="6" max="6" width="44.140625" customWidth="1"/>
    <col min="7" max="7" width="7.42578125" customWidth="1"/>
    <col min="8" max="8" width="50.7109375" bestFit="1" customWidth="1"/>
    <col min="9" max="9" width="12.85546875" bestFit="1" customWidth="1"/>
    <col min="10" max="10" width="16.42578125" bestFit="1" customWidth="1"/>
    <col min="11" max="11" width="16.85546875" customWidth="1"/>
    <col min="12" max="12" width="14.7109375" customWidth="1"/>
    <col min="13" max="13" width="50.7109375" bestFit="1" customWidth="1"/>
    <col min="16" max="16" width="44.28515625" customWidth="1"/>
  </cols>
  <sheetData>
    <row r="2" spans="2:23" x14ac:dyDescent="0.2">
      <c r="B2" s="10" t="s">
        <v>71</v>
      </c>
      <c r="C2" s="10"/>
      <c r="D2" s="10"/>
      <c r="E2" s="10"/>
      <c r="F2" s="10"/>
      <c r="G2" s="10" t="s">
        <v>0</v>
      </c>
      <c r="H2" s="10"/>
      <c r="I2" s="10"/>
      <c r="J2" s="10"/>
      <c r="K2" s="10"/>
      <c r="L2" s="12" t="s">
        <v>72</v>
      </c>
      <c r="M2" s="12"/>
      <c r="N2" s="12"/>
      <c r="O2" s="12"/>
      <c r="P2" s="12"/>
      <c r="Q2" s="52"/>
      <c r="R2" s="52"/>
      <c r="S2" s="52"/>
      <c r="T2" s="52"/>
      <c r="U2" s="52"/>
      <c r="V2" s="52"/>
      <c r="W2" s="52"/>
    </row>
    <row r="3" spans="2:23" x14ac:dyDescent="0.2">
      <c r="B3" s="43"/>
      <c r="C3" s="43"/>
      <c r="D3" s="44" t="s">
        <v>1</v>
      </c>
      <c r="E3" s="44" t="s">
        <v>2</v>
      </c>
      <c r="F3" s="44"/>
      <c r="G3" s="1"/>
      <c r="H3" s="1"/>
      <c r="I3" s="2" t="s">
        <v>1</v>
      </c>
      <c r="J3" s="2" t="s">
        <v>2</v>
      </c>
      <c r="K3" s="2"/>
      <c r="L3" s="13"/>
      <c r="M3" s="13"/>
      <c r="N3" s="52" t="s">
        <v>1</v>
      </c>
      <c r="O3" s="56" t="s">
        <v>2</v>
      </c>
      <c r="P3" s="13"/>
      <c r="Q3" s="13"/>
      <c r="R3" s="13"/>
      <c r="S3" s="13"/>
      <c r="T3" s="13"/>
      <c r="U3" s="13"/>
      <c r="V3" s="13"/>
      <c r="W3" s="13"/>
    </row>
    <row r="4" spans="2:23" x14ac:dyDescent="0.2">
      <c r="B4" s="44"/>
      <c r="C4" s="44" t="s">
        <v>3</v>
      </c>
      <c r="D4" s="51">
        <f>I4+N4</f>
        <v>733.15700000000004</v>
      </c>
      <c r="E4" s="47">
        <f>D4/$D$21</f>
        <v>4.7093180851760834E-4</v>
      </c>
      <c r="F4" s="44"/>
      <c r="G4" s="2"/>
      <c r="H4" s="2" t="s">
        <v>3</v>
      </c>
      <c r="I4" s="2">
        <v>733</v>
      </c>
      <c r="J4" s="5">
        <v>4.7113994656128902E-4</v>
      </c>
      <c r="K4" s="2"/>
      <c r="L4" s="56"/>
      <c r="M4" s="56" t="s">
        <v>3</v>
      </c>
      <c r="N4" s="51">
        <v>0.157</v>
      </c>
      <c r="O4" s="59">
        <f>N4/$N$21</f>
        <v>1.5377081292850146E-4</v>
      </c>
      <c r="P4" s="55"/>
      <c r="Q4" s="55"/>
      <c r="R4" s="55"/>
      <c r="S4" s="55"/>
      <c r="T4" s="55"/>
      <c r="U4" s="55"/>
      <c r="V4" s="55"/>
      <c r="W4" s="55"/>
    </row>
    <row r="5" spans="2:23" x14ac:dyDescent="0.2">
      <c r="B5" s="44"/>
      <c r="C5" s="44" t="s">
        <v>4</v>
      </c>
      <c r="D5" s="51">
        <f t="shared" ref="D5:D21" si="0">I5+N5</f>
        <v>0</v>
      </c>
      <c r="E5" s="59">
        <f t="shared" ref="E5:E20" si="1">D5/$D$21</f>
        <v>0</v>
      </c>
      <c r="F5" s="44"/>
      <c r="G5" s="2"/>
      <c r="H5" s="2" t="s">
        <v>4</v>
      </c>
      <c r="I5" s="2">
        <v>0</v>
      </c>
      <c r="J5" s="5"/>
      <c r="K5" s="2"/>
      <c r="L5" s="56"/>
      <c r="M5" s="56" t="s">
        <v>4</v>
      </c>
      <c r="N5" s="56">
        <v>0</v>
      </c>
      <c r="O5" s="59"/>
      <c r="P5" s="55"/>
      <c r="Q5" s="55"/>
      <c r="R5" s="55"/>
      <c r="S5" s="55"/>
      <c r="T5" s="55"/>
      <c r="U5" s="55"/>
      <c r="V5" s="55"/>
      <c r="W5" s="55"/>
    </row>
    <row r="6" spans="2:23" x14ac:dyDescent="0.2">
      <c r="B6" s="44"/>
      <c r="C6" s="44" t="s">
        <v>5</v>
      </c>
      <c r="D6" s="51">
        <f t="shared" si="0"/>
        <v>0</v>
      </c>
      <c r="E6" s="59">
        <f t="shared" si="1"/>
        <v>0</v>
      </c>
      <c r="F6" s="44"/>
      <c r="G6" s="2"/>
      <c r="H6" s="2" t="s">
        <v>5</v>
      </c>
      <c r="I6" s="2">
        <v>0</v>
      </c>
      <c r="J6" s="5"/>
      <c r="K6" s="2"/>
      <c r="L6" s="56"/>
      <c r="M6" s="56" t="s">
        <v>5</v>
      </c>
      <c r="N6" s="56">
        <v>0</v>
      </c>
      <c r="O6" s="59"/>
      <c r="P6" s="55"/>
      <c r="Q6" s="55"/>
      <c r="R6" s="55"/>
      <c r="S6" s="55"/>
      <c r="T6" s="55"/>
      <c r="U6" s="55"/>
      <c r="V6" s="55"/>
      <c r="W6" s="55"/>
    </row>
    <row r="7" spans="2:23" x14ac:dyDescent="0.2">
      <c r="B7" s="44"/>
      <c r="C7" s="44" t="s">
        <v>6</v>
      </c>
      <c r="D7" s="51">
        <f t="shared" si="0"/>
        <v>62</v>
      </c>
      <c r="E7" s="59">
        <f t="shared" si="1"/>
        <v>3.9824719845942569E-5</v>
      </c>
      <c r="F7" s="44"/>
      <c r="G7" s="2"/>
      <c r="H7" s="2" t="s">
        <v>6</v>
      </c>
      <c r="I7" s="2">
        <v>62</v>
      </c>
      <c r="J7" s="5">
        <v>3.9850854961527857E-5</v>
      </c>
      <c r="K7" s="2"/>
      <c r="L7" s="56"/>
      <c r="M7" s="56" t="s">
        <v>6</v>
      </c>
      <c r="N7" s="56">
        <v>0</v>
      </c>
      <c r="O7" s="59"/>
      <c r="P7" s="55"/>
      <c r="Q7" s="55"/>
      <c r="R7" s="55"/>
      <c r="S7" s="55"/>
      <c r="T7" s="55"/>
      <c r="U7" s="55"/>
      <c r="V7" s="55"/>
      <c r="W7" s="55"/>
    </row>
    <row r="8" spans="2:23" x14ac:dyDescent="0.2">
      <c r="B8" s="44"/>
      <c r="C8" s="44" t="s">
        <v>7</v>
      </c>
      <c r="D8" s="51">
        <f t="shared" si="0"/>
        <v>113.36</v>
      </c>
      <c r="E8" s="59">
        <f t="shared" si="1"/>
        <v>7.2815003898968537E-5</v>
      </c>
      <c r="F8" s="44"/>
      <c r="G8" s="2"/>
      <c r="H8" s="2" t="s">
        <v>7</v>
      </c>
      <c r="I8" s="2">
        <v>110</v>
      </c>
      <c r="J8" s="5">
        <v>7.0703129770452648E-5</v>
      </c>
      <c r="K8" s="2"/>
      <c r="L8" s="56"/>
      <c r="M8" s="56" t="s">
        <v>7</v>
      </c>
      <c r="N8" s="56">
        <v>3.36</v>
      </c>
      <c r="O8" s="59">
        <f t="shared" ref="O5:O8" si="2">N8/$N$21</f>
        <v>3.2908912830558277E-3</v>
      </c>
      <c r="P8" s="55"/>
      <c r="Q8" s="55"/>
      <c r="R8" s="55"/>
      <c r="S8" s="55"/>
      <c r="T8" s="55"/>
      <c r="U8" s="55"/>
      <c r="V8" s="55"/>
      <c r="W8" s="55"/>
    </row>
    <row r="9" spans="2:23" x14ac:dyDescent="0.2">
      <c r="B9" s="44"/>
      <c r="C9" s="44" t="s">
        <v>8</v>
      </c>
      <c r="D9" s="51">
        <f t="shared" si="0"/>
        <v>0</v>
      </c>
      <c r="E9" s="59">
        <f t="shared" si="1"/>
        <v>0</v>
      </c>
      <c r="F9" s="44"/>
      <c r="G9" s="2"/>
      <c r="H9" s="2" t="s">
        <v>8</v>
      </c>
      <c r="I9" s="2">
        <v>0</v>
      </c>
      <c r="J9" s="5"/>
      <c r="K9" s="2"/>
      <c r="L9" s="56"/>
      <c r="M9" s="56" t="s">
        <v>8</v>
      </c>
      <c r="N9" s="56">
        <v>0</v>
      </c>
      <c r="O9" s="56"/>
      <c r="P9" s="55"/>
      <c r="Q9" s="55"/>
      <c r="R9" s="55"/>
      <c r="S9" s="55"/>
      <c r="T9" s="55"/>
      <c r="U9" s="55"/>
      <c r="V9" s="55"/>
      <c r="W9" s="55"/>
    </row>
    <row r="10" spans="2:23" x14ac:dyDescent="0.2">
      <c r="B10" s="44"/>
      <c r="C10" s="50" t="s">
        <v>9</v>
      </c>
      <c r="D10" s="51">
        <f t="shared" si="0"/>
        <v>0</v>
      </c>
      <c r="E10" s="59">
        <f t="shared" si="1"/>
        <v>0</v>
      </c>
      <c r="F10" s="44"/>
      <c r="G10" s="2"/>
      <c r="H10" s="8" t="s">
        <v>9</v>
      </c>
      <c r="I10" s="2"/>
      <c r="J10" s="5"/>
      <c r="K10" s="2"/>
      <c r="L10" s="56"/>
      <c r="M10" s="61" t="s">
        <v>9</v>
      </c>
      <c r="N10" s="56"/>
      <c r="O10" s="56"/>
      <c r="P10" s="55"/>
      <c r="Q10" s="55"/>
      <c r="R10" s="55"/>
      <c r="S10" s="55"/>
      <c r="T10" s="55"/>
      <c r="U10" s="55"/>
      <c r="V10" s="55"/>
      <c r="W10" s="55"/>
    </row>
    <row r="11" spans="2:23" x14ac:dyDescent="0.2">
      <c r="B11" s="44"/>
      <c r="C11" s="44" t="s">
        <v>10</v>
      </c>
      <c r="D11" s="51">
        <f t="shared" si="0"/>
        <v>45.5</v>
      </c>
      <c r="E11" s="59">
        <f t="shared" si="1"/>
        <v>2.9226205693393336E-5</v>
      </c>
      <c r="F11" s="46"/>
      <c r="G11" s="2"/>
      <c r="H11" s="2" t="s">
        <v>10</v>
      </c>
      <c r="I11" s="4">
        <v>45.5</v>
      </c>
      <c r="J11" s="5">
        <v>2.9245385495959958E-5</v>
      </c>
      <c r="K11" s="4"/>
      <c r="L11" s="56"/>
      <c r="M11" s="56" t="s">
        <v>10</v>
      </c>
      <c r="N11" s="57">
        <v>0</v>
      </c>
      <c r="O11" s="57"/>
      <c r="P11" s="55"/>
      <c r="Q11" s="55"/>
      <c r="R11" s="55"/>
      <c r="S11" s="55"/>
      <c r="T11" s="55"/>
      <c r="U11" s="55"/>
      <c r="V11" s="55"/>
      <c r="W11" s="55"/>
    </row>
    <row r="12" spans="2:23" x14ac:dyDescent="0.2">
      <c r="B12" s="44"/>
      <c r="C12" s="44" t="s">
        <v>11</v>
      </c>
      <c r="D12" s="51">
        <f t="shared" si="0"/>
        <v>0</v>
      </c>
      <c r="E12" s="59">
        <f t="shared" si="1"/>
        <v>0</v>
      </c>
      <c r="F12" s="44"/>
      <c r="G12" s="2"/>
      <c r="H12" s="2" t="s">
        <v>11</v>
      </c>
      <c r="I12" s="2">
        <v>0</v>
      </c>
      <c r="J12" s="5"/>
      <c r="K12" s="2"/>
      <c r="L12" s="56"/>
      <c r="M12" s="56" t="s">
        <v>11</v>
      </c>
      <c r="N12" s="56">
        <v>0</v>
      </c>
      <c r="O12" s="56"/>
      <c r="P12" s="55"/>
      <c r="Q12" s="55"/>
      <c r="R12" s="55"/>
      <c r="S12" s="55"/>
      <c r="T12" s="55"/>
      <c r="U12" s="55"/>
      <c r="V12" s="55"/>
      <c r="W12" s="55"/>
    </row>
    <row r="13" spans="2:23" x14ac:dyDescent="0.2">
      <c r="B13" s="44"/>
      <c r="C13" s="44" t="s">
        <v>12</v>
      </c>
      <c r="D13" s="51">
        <f t="shared" si="0"/>
        <v>0</v>
      </c>
      <c r="E13" s="59">
        <f t="shared" si="1"/>
        <v>0</v>
      </c>
      <c r="F13" s="44"/>
      <c r="G13" s="2"/>
      <c r="H13" s="2" t="s">
        <v>12</v>
      </c>
      <c r="I13" s="2">
        <v>0</v>
      </c>
      <c r="J13" s="5"/>
      <c r="K13" s="2"/>
      <c r="L13" s="56"/>
      <c r="M13" s="56" t="s">
        <v>12</v>
      </c>
      <c r="N13" s="56">
        <v>0</v>
      </c>
      <c r="O13" s="56"/>
      <c r="P13" s="55"/>
      <c r="Q13" s="55"/>
      <c r="R13" s="55"/>
      <c r="S13" s="55"/>
      <c r="T13" s="55"/>
      <c r="U13" s="55"/>
      <c r="V13" s="55"/>
      <c r="W13" s="55"/>
    </row>
    <row r="14" spans="2:23" x14ac:dyDescent="0.2">
      <c r="B14" s="44"/>
      <c r="C14" s="44" t="s">
        <v>13</v>
      </c>
      <c r="D14" s="51">
        <f t="shared" si="0"/>
        <v>0</v>
      </c>
      <c r="E14" s="59">
        <f t="shared" si="1"/>
        <v>0</v>
      </c>
      <c r="F14" s="44"/>
      <c r="G14" s="2"/>
      <c r="H14" s="2" t="s">
        <v>13</v>
      </c>
      <c r="I14" s="2">
        <v>0</v>
      </c>
      <c r="J14" s="5"/>
      <c r="K14" s="2"/>
      <c r="L14" s="56"/>
      <c r="M14" s="56" t="s">
        <v>13</v>
      </c>
      <c r="N14" s="56">
        <v>0</v>
      </c>
      <c r="O14" s="56"/>
      <c r="P14" s="55"/>
      <c r="Q14" s="55"/>
      <c r="R14" s="55"/>
      <c r="S14" s="55"/>
      <c r="T14" s="55"/>
      <c r="U14" s="55"/>
      <c r="V14" s="55"/>
      <c r="W14" s="55"/>
    </row>
    <row r="15" spans="2:23" x14ac:dyDescent="0.2">
      <c r="B15" s="44"/>
      <c r="C15" s="44" t="s">
        <v>14</v>
      </c>
      <c r="D15" s="51">
        <f t="shared" si="0"/>
        <v>0</v>
      </c>
      <c r="E15" s="59">
        <f t="shared" si="1"/>
        <v>0</v>
      </c>
      <c r="F15" s="44"/>
      <c r="G15" s="2"/>
      <c r="H15" s="2" t="s">
        <v>14</v>
      </c>
      <c r="I15" s="2">
        <v>0</v>
      </c>
      <c r="J15" s="5"/>
      <c r="K15" s="2"/>
      <c r="L15" s="56"/>
      <c r="M15" s="56" t="s">
        <v>14</v>
      </c>
      <c r="N15" s="56">
        <v>0</v>
      </c>
      <c r="O15" s="56"/>
      <c r="P15" s="55"/>
      <c r="Q15" s="55"/>
      <c r="R15" s="55"/>
      <c r="S15" s="55"/>
      <c r="T15" s="55"/>
      <c r="U15" s="55"/>
      <c r="V15" s="55"/>
      <c r="W15" s="55"/>
    </row>
    <row r="16" spans="2:23" x14ac:dyDescent="0.2">
      <c r="B16" s="44"/>
      <c r="C16" s="44" t="s">
        <v>15</v>
      </c>
      <c r="D16" s="51">
        <f t="shared" si="0"/>
        <v>0</v>
      </c>
      <c r="E16" s="59">
        <f t="shared" si="1"/>
        <v>0</v>
      </c>
      <c r="F16" s="44"/>
      <c r="G16" s="2"/>
      <c r="H16" s="2" t="s">
        <v>15</v>
      </c>
      <c r="I16" s="2">
        <v>0</v>
      </c>
      <c r="J16" s="5"/>
      <c r="K16" s="2"/>
      <c r="L16" s="56"/>
      <c r="M16" s="56" t="s">
        <v>15</v>
      </c>
      <c r="N16" s="56">
        <v>0</v>
      </c>
      <c r="O16" s="56"/>
      <c r="P16" s="55"/>
      <c r="Q16" s="55"/>
      <c r="R16" s="55"/>
      <c r="S16" s="55"/>
      <c r="T16" s="55"/>
      <c r="U16" s="55"/>
      <c r="V16" s="55"/>
      <c r="W16" s="55"/>
    </row>
    <row r="17" spans="2:23" x14ac:dyDescent="0.2">
      <c r="B17" s="44"/>
      <c r="C17" s="44" t="s">
        <v>16</v>
      </c>
      <c r="D17" s="51">
        <f t="shared" si="0"/>
        <v>311</v>
      </c>
      <c r="E17" s="59">
        <f t="shared" si="1"/>
        <v>1.9976593342077643E-4</v>
      </c>
      <c r="F17" s="45"/>
      <c r="G17" s="2"/>
      <c r="H17" s="2" t="s">
        <v>16</v>
      </c>
      <c r="I17" s="3">
        <v>311</v>
      </c>
      <c r="J17" s="5">
        <v>1.9989703053282522E-4</v>
      </c>
      <c r="K17" s="3"/>
      <c r="L17" s="56"/>
      <c r="M17" s="56" t="s">
        <v>16</v>
      </c>
      <c r="N17" s="57">
        <v>0</v>
      </c>
      <c r="O17" s="57"/>
      <c r="P17" s="55"/>
      <c r="Q17" s="55"/>
      <c r="R17" s="55"/>
      <c r="S17" s="55"/>
      <c r="T17" s="55"/>
      <c r="U17" s="55"/>
      <c r="V17" s="55"/>
      <c r="W17" s="55"/>
    </row>
    <row r="18" spans="2:23" x14ac:dyDescent="0.2">
      <c r="B18" s="44"/>
      <c r="C18" s="44" t="s">
        <v>17</v>
      </c>
      <c r="D18" s="51">
        <f t="shared" si="0"/>
        <v>368</v>
      </c>
      <c r="E18" s="59">
        <f t="shared" si="1"/>
        <v>2.3637898231140104E-4</v>
      </c>
      <c r="F18" s="45"/>
      <c r="G18" s="2"/>
      <c r="H18" s="2" t="s">
        <v>17</v>
      </c>
      <c r="I18" s="9">
        <v>368</v>
      </c>
      <c r="J18" s="5">
        <v>2.3653410686842339E-4</v>
      </c>
      <c r="K18" s="3"/>
      <c r="L18" s="56"/>
      <c r="M18" s="56" t="s">
        <v>17</v>
      </c>
      <c r="N18" s="56">
        <v>0</v>
      </c>
      <c r="O18" s="57"/>
      <c r="P18" s="55"/>
    </row>
    <row r="19" spans="2:23" x14ac:dyDescent="0.2">
      <c r="B19" s="44"/>
      <c r="C19" s="44" t="s">
        <v>18</v>
      </c>
      <c r="D19" s="51">
        <f t="shared" si="0"/>
        <v>724.5</v>
      </c>
      <c r="E19" s="59">
        <f t="shared" si="1"/>
        <v>4.6537112142557078E-4</v>
      </c>
      <c r="F19" s="45"/>
      <c r="G19" s="2"/>
      <c r="H19" s="2" t="s">
        <v>18</v>
      </c>
      <c r="I19" s="9">
        <v>724.5</v>
      </c>
      <c r="J19" s="5">
        <v>4.656765228972086E-4</v>
      </c>
      <c r="K19" s="3"/>
      <c r="L19" s="56"/>
      <c r="M19" s="56" t="s">
        <v>18</v>
      </c>
      <c r="N19" s="57">
        <v>0</v>
      </c>
      <c r="O19" s="57"/>
      <c r="P19" s="55"/>
    </row>
    <row r="20" spans="2:23" x14ac:dyDescent="0.2">
      <c r="B20" s="44"/>
      <c r="C20" s="44" t="s">
        <v>19</v>
      </c>
      <c r="D20" s="11">
        <f t="shared" si="0"/>
        <v>1633.0170000000001</v>
      </c>
      <c r="E20" s="59"/>
      <c r="F20" s="45"/>
      <c r="G20" s="2"/>
      <c r="H20" s="2" t="s">
        <v>19</v>
      </c>
      <c r="I20" s="11">
        <v>1629.5</v>
      </c>
      <c r="J20" s="5">
        <v>1.0473704541904781E-3</v>
      </c>
      <c r="K20" s="3"/>
      <c r="L20" s="52"/>
      <c r="M20" s="56" t="s">
        <v>19</v>
      </c>
      <c r="N20" s="51">
        <v>3.5169999999999999</v>
      </c>
      <c r="O20" s="58"/>
      <c r="P20" s="54"/>
    </row>
    <row r="21" spans="2:23" x14ac:dyDescent="0.2">
      <c r="B21" s="44"/>
      <c r="C21" s="44" t="s">
        <v>20</v>
      </c>
      <c r="D21" s="11">
        <f t="shared" si="0"/>
        <v>1556822</v>
      </c>
      <c r="E21" s="48"/>
      <c r="F21" s="49"/>
      <c r="G21" s="2"/>
      <c r="H21" s="2" t="s">
        <v>20</v>
      </c>
      <c r="I21" s="7">
        <v>1555801</v>
      </c>
      <c r="J21" s="6"/>
      <c r="K21" s="7"/>
      <c r="L21" s="56"/>
      <c r="M21" s="52" t="s">
        <v>20</v>
      </c>
      <c r="N21" s="58">
        <v>1021</v>
      </c>
      <c r="O21" s="59"/>
      <c r="P21" s="60"/>
    </row>
    <row r="22" spans="2:23" x14ac:dyDescent="0.2">
      <c r="B22" s="44"/>
      <c r="C22" s="44" t="s">
        <v>21</v>
      </c>
      <c r="D22" s="47">
        <f>D20/D21</f>
        <v>1.0489426536880902E-3</v>
      </c>
      <c r="E22" s="43"/>
      <c r="F22" s="47"/>
      <c r="G22" s="2"/>
      <c r="H22" s="2" t="s">
        <v>21</v>
      </c>
      <c r="I22" s="5">
        <v>1.0473704541904781E-3</v>
      </c>
      <c r="J22" s="1"/>
      <c r="K22" s="5"/>
      <c r="M22" s="56" t="s">
        <v>21</v>
      </c>
      <c r="N22" s="59">
        <v>3.4446620959843288E-3</v>
      </c>
    </row>
  </sheetData>
  <mergeCells count="3">
    <mergeCell ref="G2:K2"/>
    <mergeCell ref="B2:F2"/>
    <mergeCell ref="L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7"/>
  <sheetViews>
    <sheetView rightToLeft="1" workbookViewId="0">
      <selection activeCell="D12" sqref="D12"/>
    </sheetView>
  </sheetViews>
  <sheetFormatPr defaultRowHeight="12.75" x14ac:dyDescent="0.2"/>
  <cols>
    <col min="2" max="2" width="49.85546875" bestFit="1" customWidth="1"/>
    <col min="3" max="3" width="13.140625" bestFit="1" customWidth="1"/>
  </cols>
  <sheetData>
    <row r="2" spans="2:5" x14ac:dyDescent="0.2">
      <c r="B2" s="12" t="s">
        <v>73</v>
      </c>
      <c r="C2" s="12"/>
      <c r="D2" s="12"/>
      <c r="E2" s="12"/>
    </row>
    <row r="3" spans="2:5" x14ac:dyDescent="0.2">
      <c r="B3" s="14"/>
      <c r="C3" s="15" t="s">
        <v>1</v>
      </c>
      <c r="D3" s="15" t="s">
        <v>2</v>
      </c>
    </row>
    <row r="4" spans="2:5" x14ac:dyDescent="0.2">
      <c r="B4" s="18" t="s">
        <v>22</v>
      </c>
      <c r="C4" s="17"/>
      <c r="D4" s="17"/>
    </row>
    <row r="5" spans="2:5" x14ac:dyDescent="0.2">
      <c r="B5" s="18" t="s">
        <v>23</v>
      </c>
      <c r="C5" s="17"/>
      <c r="D5" s="17"/>
    </row>
    <row r="6" spans="2:5" x14ac:dyDescent="0.2">
      <c r="B6" s="17" t="s">
        <v>24</v>
      </c>
      <c r="C6" s="17">
        <v>0</v>
      </c>
      <c r="D6" s="17"/>
    </row>
    <row r="7" spans="2:5" x14ac:dyDescent="0.2">
      <c r="B7" s="17" t="s">
        <v>25</v>
      </c>
      <c r="C7" s="17">
        <v>0</v>
      </c>
      <c r="D7" s="17"/>
    </row>
    <row r="8" spans="2:5" x14ac:dyDescent="0.2">
      <c r="B8" s="17" t="s">
        <v>26</v>
      </c>
      <c r="C8" s="17">
        <v>0</v>
      </c>
      <c r="D8" s="17"/>
    </row>
    <row r="9" spans="2:5" x14ac:dyDescent="0.2">
      <c r="B9" s="18" t="s">
        <v>27</v>
      </c>
      <c r="C9" s="18">
        <v>0</v>
      </c>
      <c r="D9" s="17"/>
    </row>
    <row r="10" spans="2:5" x14ac:dyDescent="0.2">
      <c r="B10" s="18" t="s">
        <v>28</v>
      </c>
      <c r="C10" s="17"/>
      <c r="D10" s="17"/>
    </row>
    <row r="11" spans="2:5" x14ac:dyDescent="0.2">
      <c r="B11" s="14" t="s">
        <v>29</v>
      </c>
      <c r="C11" s="17">
        <f>525+0.16</f>
        <v>525.16</v>
      </c>
      <c r="D11" s="16">
        <f>C11/$C$38</f>
        <v>3.3732822377895481E-4</v>
      </c>
    </row>
    <row r="12" spans="2:5" x14ac:dyDescent="0.2">
      <c r="B12" s="19" t="s">
        <v>30</v>
      </c>
      <c r="C12" s="17">
        <v>147</v>
      </c>
      <c r="D12" s="53">
        <f t="shared" ref="D12:D37" si="0">C12/$C$38</f>
        <v>9.4423126086347703E-5</v>
      </c>
    </row>
    <row r="13" spans="2:5" x14ac:dyDescent="0.2">
      <c r="B13" s="20" t="s">
        <v>31</v>
      </c>
      <c r="C13" s="21">
        <v>61</v>
      </c>
      <c r="D13" s="53">
        <f t="shared" si="0"/>
        <v>3.9182385654878975E-5</v>
      </c>
    </row>
    <row r="14" spans="2:5" x14ac:dyDescent="0.2">
      <c r="B14" s="15" t="s">
        <v>32</v>
      </c>
      <c r="C14" s="18">
        <f>SUM(C11:C13)</f>
        <v>733.16</v>
      </c>
      <c r="D14" s="53">
        <f t="shared" si="0"/>
        <v>4.7093373552018148E-4</v>
      </c>
    </row>
    <row r="15" spans="2:5" x14ac:dyDescent="0.2">
      <c r="B15" s="15" t="s">
        <v>33</v>
      </c>
      <c r="C15" s="18">
        <f>C14+C9</f>
        <v>733.16</v>
      </c>
      <c r="D15" s="53"/>
    </row>
    <row r="16" spans="2:5" x14ac:dyDescent="0.2">
      <c r="B16" s="18" t="s">
        <v>34</v>
      </c>
      <c r="C16" s="17"/>
      <c r="D16" s="53"/>
    </row>
    <row r="17" spans="2:4" x14ac:dyDescent="0.2">
      <c r="B17" s="18" t="s">
        <v>23</v>
      </c>
      <c r="C17" s="17"/>
      <c r="D17" s="53"/>
    </row>
    <row r="18" spans="2:4" x14ac:dyDescent="0.2">
      <c r="B18" s="17" t="s">
        <v>35</v>
      </c>
      <c r="C18" s="17">
        <v>0</v>
      </c>
      <c r="D18" s="53"/>
    </row>
    <row r="19" spans="2:4" x14ac:dyDescent="0.2">
      <c r="B19" s="17" t="s">
        <v>36</v>
      </c>
      <c r="C19" s="17">
        <v>0</v>
      </c>
      <c r="D19" s="53"/>
    </row>
    <row r="20" spans="2:4" x14ac:dyDescent="0.2">
      <c r="B20" s="17" t="s">
        <v>26</v>
      </c>
      <c r="C20" s="17">
        <v>0</v>
      </c>
      <c r="D20" s="53"/>
    </row>
    <row r="21" spans="2:4" x14ac:dyDescent="0.2">
      <c r="B21" s="18" t="s">
        <v>27</v>
      </c>
      <c r="C21" s="18">
        <v>0</v>
      </c>
      <c r="D21" s="53"/>
    </row>
    <row r="22" spans="2:4" x14ac:dyDescent="0.2">
      <c r="B22" s="18" t="s">
        <v>28</v>
      </c>
      <c r="C22" s="17"/>
      <c r="D22" s="53"/>
    </row>
    <row r="23" spans="2:4" x14ac:dyDescent="0.2">
      <c r="B23" s="14" t="s">
        <v>37</v>
      </c>
      <c r="C23" s="17">
        <v>62</v>
      </c>
      <c r="D23" s="53">
        <f t="shared" si="0"/>
        <v>3.9824719845942569E-5</v>
      </c>
    </row>
    <row r="24" spans="2:4" x14ac:dyDescent="0.2">
      <c r="B24" s="17" t="s">
        <v>36</v>
      </c>
      <c r="C24" s="17">
        <v>0</v>
      </c>
      <c r="D24" s="53"/>
    </row>
    <row r="25" spans="2:4" x14ac:dyDescent="0.2">
      <c r="B25" s="17" t="s">
        <v>26</v>
      </c>
      <c r="C25" s="17">
        <v>0</v>
      </c>
      <c r="D25" s="53"/>
    </row>
    <row r="26" spans="2:4" x14ac:dyDescent="0.2">
      <c r="B26" s="18" t="s">
        <v>32</v>
      </c>
      <c r="C26" s="18">
        <v>62</v>
      </c>
      <c r="D26" s="53"/>
    </row>
    <row r="27" spans="2:4" x14ac:dyDescent="0.2">
      <c r="B27" s="18" t="s">
        <v>38</v>
      </c>
      <c r="C27" s="18">
        <v>62</v>
      </c>
      <c r="D27" s="53">
        <f t="shared" si="0"/>
        <v>3.9824719845942569E-5</v>
      </c>
    </row>
    <row r="28" spans="2:4" x14ac:dyDescent="0.2">
      <c r="B28" s="15" t="s">
        <v>39</v>
      </c>
      <c r="C28" s="17"/>
      <c r="D28" s="53"/>
    </row>
    <row r="29" spans="2:4" x14ac:dyDescent="0.2">
      <c r="B29" s="14" t="s">
        <v>37</v>
      </c>
      <c r="C29" s="23">
        <f>110+3.36</f>
        <v>113.36</v>
      </c>
      <c r="D29" s="53">
        <f t="shared" si="0"/>
        <v>7.2815003898968537E-5</v>
      </c>
    </row>
    <row r="30" spans="2:4" x14ac:dyDescent="0.2">
      <c r="B30" s="14" t="s">
        <v>26</v>
      </c>
      <c r="C30" s="22"/>
      <c r="D30" s="53"/>
    </row>
    <row r="31" spans="2:4" x14ac:dyDescent="0.2">
      <c r="B31" s="15" t="s">
        <v>40</v>
      </c>
      <c r="C31" s="18">
        <f>SUM(C29:C30)</f>
        <v>113.36</v>
      </c>
      <c r="D31" s="53">
        <f t="shared" si="0"/>
        <v>7.2815003898968537E-5</v>
      </c>
    </row>
    <row r="32" spans="2:4" x14ac:dyDescent="0.2">
      <c r="B32" s="18" t="s">
        <v>41</v>
      </c>
      <c r="C32" s="17"/>
      <c r="D32" s="53"/>
    </row>
    <row r="33" spans="2:4" x14ac:dyDescent="0.2">
      <c r="B33" s="17" t="s">
        <v>42</v>
      </c>
      <c r="C33" s="17">
        <v>0</v>
      </c>
      <c r="D33" s="53"/>
    </row>
    <row r="34" spans="2:4" x14ac:dyDescent="0.2">
      <c r="B34" s="17" t="s">
        <v>43</v>
      </c>
      <c r="C34" s="17">
        <v>0</v>
      </c>
      <c r="D34" s="53"/>
    </row>
    <row r="35" spans="2:4" x14ac:dyDescent="0.2">
      <c r="B35" s="17" t="s">
        <v>26</v>
      </c>
      <c r="C35" s="17">
        <v>0</v>
      </c>
      <c r="D35" s="53"/>
    </row>
    <row r="36" spans="2:4" x14ac:dyDescent="0.2">
      <c r="B36" s="15" t="s">
        <v>8</v>
      </c>
      <c r="C36" s="18">
        <v>0</v>
      </c>
      <c r="D36" s="53"/>
    </row>
    <row r="37" spans="2:4" x14ac:dyDescent="0.2">
      <c r="B37" s="15" t="s">
        <v>44</v>
      </c>
      <c r="C37" s="18">
        <f>C31+C27+C15</f>
        <v>908.52</v>
      </c>
      <c r="D37" s="53"/>
    </row>
    <row r="38" spans="2:4" x14ac:dyDescent="0.2">
      <c r="B38" s="18" t="s">
        <v>20</v>
      </c>
      <c r="C38" s="25">
        <f>'סך התשלומים ששולמו בגין כל סוג '!D21</f>
        <v>1556822</v>
      </c>
      <c r="D38" s="17"/>
    </row>
    <row r="39" spans="2:4" x14ac:dyDescent="0.2">
      <c r="B39" s="18" t="s">
        <v>45</v>
      </c>
      <c r="C39" s="24">
        <v>5.8169393129326949E-4</v>
      </c>
      <c r="D39" s="17"/>
    </row>
    <row r="40" spans="2:4" x14ac:dyDescent="0.2">
      <c r="B40" s="18" t="s">
        <v>46</v>
      </c>
      <c r="C40" s="15" t="s">
        <v>47</v>
      </c>
      <c r="D40" s="14"/>
    </row>
    <row r="43" spans="2:4" x14ac:dyDescent="0.2">
      <c r="B43" s="14"/>
      <c r="C43" s="17"/>
      <c r="D43" s="17"/>
    </row>
    <row r="47" spans="2:4" x14ac:dyDescent="0.2">
      <c r="B47" s="14"/>
      <c r="C47" s="26"/>
      <c r="D47" s="14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5"/>
  <sheetViews>
    <sheetView rightToLeft="1" workbookViewId="0">
      <selection activeCell="D51" sqref="D51"/>
    </sheetView>
  </sheetViews>
  <sheetFormatPr defaultRowHeight="12.75" x14ac:dyDescent="0.2"/>
  <cols>
    <col min="2" max="2" width="48.85546875" bestFit="1" customWidth="1"/>
    <col min="3" max="3" width="12.85546875" bestFit="1" customWidth="1"/>
  </cols>
  <sheetData>
    <row r="2" spans="2:5" x14ac:dyDescent="0.2">
      <c r="B2" s="10" t="s">
        <v>74</v>
      </c>
      <c r="C2" s="10"/>
      <c r="D2" s="10"/>
      <c r="E2" s="10"/>
    </row>
    <row r="3" spans="2:5" x14ac:dyDescent="0.2">
      <c r="B3" s="28"/>
      <c r="C3" s="29" t="s">
        <v>1</v>
      </c>
      <c r="D3" s="29" t="s">
        <v>2</v>
      </c>
    </row>
    <row r="4" spans="2:5" x14ac:dyDescent="0.2">
      <c r="B4" s="29" t="s">
        <v>48</v>
      </c>
      <c r="C4" s="28"/>
      <c r="D4" s="28"/>
    </row>
    <row r="5" spans="2:5" x14ac:dyDescent="0.2">
      <c r="B5" s="37" t="s">
        <v>49</v>
      </c>
      <c r="C5" s="33">
        <v>9.5</v>
      </c>
      <c r="D5" s="35">
        <f>C5/$C$52</f>
        <v>6.1021748151041033E-6</v>
      </c>
    </row>
    <row r="6" spans="2:5" x14ac:dyDescent="0.2">
      <c r="B6" s="30" t="s">
        <v>50</v>
      </c>
      <c r="C6" s="32">
        <v>36</v>
      </c>
      <c r="D6" s="59">
        <f t="shared" ref="D6:D8" si="0">C6/$C$52</f>
        <v>2.3124030878289232E-5</v>
      </c>
    </row>
    <row r="7" spans="2:5" x14ac:dyDescent="0.2">
      <c r="B7" s="28" t="s">
        <v>26</v>
      </c>
      <c r="C7" s="32"/>
      <c r="D7" s="59"/>
    </row>
    <row r="8" spans="2:5" x14ac:dyDescent="0.2">
      <c r="B8" s="27" t="s">
        <v>10</v>
      </c>
      <c r="C8" s="34">
        <v>45.5</v>
      </c>
      <c r="D8" s="59">
        <f t="shared" si="0"/>
        <v>2.9226205693393336E-5</v>
      </c>
    </row>
    <row r="9" spans="2:5" x14ac:dyDescent="0.2">
      <c r="B9" s="29" t="s">
        <v>51</v>
      </c>
      <c r="C9" s="32"/>
      <c r="D9" s="35"/>
    </row>
    <row r="10" spans="2:5" x14ac:dyDescent="0.2">
      <c r="B10" s="28" t="s">
        <v>42</v>
      </c>
      <c r="C10" s="28">
        <v>0</v>
      </c>
      <c r="D10" s="35"/>
    </row>
    <row r="11" spans="2:5" x14ac:dyDescent="0.2">
      <c r="B11" s="28" t="s">
        <v>43</v>
      </c>
      <c r="C11" s="28">
        <v>0</v>
      </c>
      <c r="D11" s="35"/>
    </row>
    <row r="12" spans="2:5" x14ac:dyDescent="0.2">
      <c r="B12" s="28" t="s">
        <v>26</v>
      </c>
      <c r="C12" s="28">
        <v>0</v>
      </c>
      <c r="D12" s="35"/>
    </row>
    <row r="13" spans="2:5" x14ac:dyDescent="0.2">
      <c r="B13" s="29" t="s">
        <v>11</v>
      </c>
      <c r="C13" s="29">
        <v>0</v>
      </c>
      <c r="D13" s="35"/>
    </row>
    <row r="14" spans="2:5" x14ac:dyDescent="0.2">
      <c r="B14" s="29" t="s">
        <v>52</v>
      </c>
      <c r="C14" s="28"/>
      <c r="D14" s="35"/>
    </row>
    <row r="15" spans="2:5" x14ac:dyDescent="0.2">
      <c r="B15" s="29" t="s">
        <v>23</v>
      </c>
      <c r="C15" s="28"/>
      <c r="D15" s="35"/>
    </row>
    <row r="16" spans="2:5" x14ac:dyDescent="0.2">
      <c r="B16" s="28" t="s">
        <v>42</v>
      </c>
      <c r="C16" s="28">
        <v>0</v>
      </c>
      <c r="D16" s="35"/>
    </row>
    <row r="17" spans="2:4" x14ac:dyDescent="0.2">
      <c r="B17" s="28" t="s">
        <v>43</v>
      </c>
      <c r="C17" s="28">
        <v>0</v>
      </c>
      <c r="D17" s="35"/>
    </row>
    <row r="18" spans="2:4" x14ac:dyDescent="0.2">
      <c r="B18" s="28" t="s">
        <v>26</v>
      </c>
      <c r="C18" s="28">
        <v>0</v>
      </c>
      <c r="D18" s="35"/>
    </row>
    <row r="19" spans="2:4" x14ac:dyDescent="0.2">
      <c r="B19" s="29" t="s">
        <v>27</v>
      </c>
      <c r="C19" s="29">
        <v>0</v>
      </c>
      <c r="D19" s="35"/>
    </row>
    <row r="20" spans="2:4" x14ac:dyDescent="0.2">
      <c r="B20" s="29" t="s">
        <v>28</v>
      </c>
      <c r="C20" s="28"/>
      <c r="D20" s="35"/>
    </row>
    <row r="21" spans="2:4" x14ac:dyDescent="0.2">
      <c r="B21" s="28" t="s">
        <v>42</v>
      </c>
      <c r="C21" s="28">
        <v>0</v>
      </c>
      <c r="D21" s="35"/>
    </row>
    <row r="22" spans="2:4" x14ac:dyDescent="0.2">
      <c r="B22" s="28" t="s">
        <v>43</v>
      </c>
      <c r="C22" s="28">
        <v>0</v>
      </c>
      <c r="D22" s="35"/>
    </row>
    <row r="23" spans="2:4" x14ac:dyDescent="0.2">
      <c r="B23" s="28" t="s">
        <v>26</v>
      </c>
      <c r="C23" s="28">
        <v>0</v>
      </c>
      <c r="D23" s="35"/>
    </row>
    <row r="24" spans="2:4" x14ac:dyDescent="0.2">
      <c r="B24" s="29" t="s">
        <v>32</v>
      </c>
      <c r="C24" s="29">
        <v>0</v>
      </c>
      <c r="D24" s="35"/>
    </row>
    <row r="25" spans="2:4" x14ac:dyDescent="0.2">
      <c r="B25" s="29" t="s">
        <v>53</v>
      </c>
      <c r="C25" s="29">
        <v>0</v>
      </c>
      <c r="D25" s="35"/>
    </row>
    <row r="26" spans="2:4" x14ac:dyDescent="0.2">
      <c r="B26" s="29" t="s">
        <v>54</v>
      </c>
      <c r="C26" s="28"/>
      <c r="D26" s="35"/>
    </row>
    <row r="27" spans="2:4" x14ac:dyDescent="0.2">
      <c r="B27" s="29" t="s">
        <v>55</v>
      </c>
      <c r="C27" s="28"/>
      <c r="D27" s="35"/>
    </row>
    <row r="28" spans="2:4" x14ac:dyDescent="0.2">
      <c r="B28" s="28" t="s">
        <v>56</v>
      </c>
      <c r="C28" s="28">
        <v>0</v>
      </c>
      <c r="D28" s="35"/>
    </row>
    <row r="29" spans="2:4" x14ac:dyDescent="0.2">
      <c r="B29" s="28" t="s">
        <v>57</v>
      </c>
      <c r="C29" s="28">
        <v>0</v>
      </c>
      <c r="D29" s="35"/>
    </row>
    <row r="30" spans="2:4" x14ac:dyDescent="0.2">
      <c r="B30" s="28" t="s">
        <v>26</v>
      </c>
      <c r="C30" s="28">
        <v>0</v>
      </c>
      <c r="D30" s="35"/>
    </row>
    <row r="31" spans="2:4" x14ac:dyDescent="0.2">
      <c r="B31" s="29" t="s">
        <v>58</v>
      </c>
      <c r="C31" s="29">
        <v>0</v>
      </c>
      <c r="D31" s="35"/>
    </row>
    <row r="32" spans="2:4" x14ac:dyDescent="0.2">
      <c r="B32" s="29" t="s">
        <v>59</v>
      </c>
      <c r="C32" s="28"/>
      <c r="D32" s="35"/>
    </row>
    <row r="33" spans="2:4" x14ac:dyDescent="0.2">
      <c r="B33" s="29" t="s">
        <v>23</v>
      </c>
      <c r="C33" s="28"/>
      <c r="D33" s="35"/>
    </row>
    <row r="34" spans="2:4" x14ac:dyDescent="0.2">
      <c r="B34" s="28" t="s">
        <v>56</v>
      </c>
      <c r="C34" s="28">
        <v>0</v>
      </c>
      <c r="D34" s="35"/>
    </row>
    <row r="35" spans="2:4" x14ac:dyDescent="0.2">
      <c r="B35" s="28" t="s">
        <v>57</v>
      </c>
      <c r="C35" s="28">
        <v>0</v>
      </c>
      <c r="D35" s="35"/>
    </row>
    <row r="36" spans="2:4" x14ac:dyDescent="0.2">
      <c r="B36" s="28" t="s">
        <v>26</v>
      </c>
      <c r="C36" s="28">
        <v>0</v>
      </c>
      <c r="D36" s="35"/>
    </row>
    <row r="37" spans="2:4" x14ac:dyDescent="0.2">
      <c r="B37" s="29" t="s">
        <v>60</v>
      </c>
      <c r="C37" s="29">
        <v>0</v>
      </c>
      <c r="D37" s="35"/>
    </row>
    <row r="38" spans="2:4" x14ac:dyDescent="0.2">
      <c r="B38" s="29" t="s">
        <v>28</v>
      </c>
      <c r="C38" s="28"/>
      <c r="D38" s="35"/>
    </row>
    <row r="39" spans="2:4" x14ac:dyDescent="0.2">
      <c r="B39" s="37" t="s">
        <v>50</v>
      </c>
      <c r="C39" s="28">
        <v>282</v>
      </c>
      <c r="D39" s="35">
        <f>C39/$C$52</f>
        <v>1.8113824187993233E-4</v>
      </c>
    </row>
    <row r="40" spans="2:4" x14ac:dyDescent="0.2">
      <c r="B40" s="39" t="s">
        <v>61</v>
      </c>
      <c r="C40" s="28">
        <v>12</v>
      </c>
      <c r="D40" s="59">
        <f t="shared" ref="D40:D48" si="1">C40/$C$52</f>
        <v>7.7080102927630778E-6</v>
      </c>
    </row>
    <row r="41" spans="2:4" x14ac:dyDescent="0.2">
      <c r="B41" s="40" t="s">
        <v>62</v>
      </c>
      <c r="C41" s="28">
        <v>8</v>
      </c>
      <c r="D41" s="59">
        <f t="shared" si="1"/>
        <v>5.1386735285087188E-6</v>
      </c>
    </row>
    <row r="42" spans="2:4" x14ac:dyDescent="0.2">
      <c r="B42" s="40" t="s">
        <v>63</v>
      </c>
      <c r="C42" s="32">
        <v>9</v>
      </c>
      <c r="D42" s="59">
        <f t="shared" si="1"/>
        <v>5.7810077195723079E-6</v>
      </c>
    </row>
    <row r="43" spans="2:4" x14ac:dyDescent="0.2">
      <c r="B43" s="29" t="s">
        <v>64</v>
      </c>
      <c r="C43" s="31">
        <v>311</v>
      </c>
      <c r="D43" s="59">
        <f t="shared" si="1"/>
        <v>1.9976593342077643E-4</v>
      </c>
    </row>
    <row r="44" spans="2:4" x14ac:dyDescent="0.2">
      <c r="B44" s="29" t="s">
        <v>65</v>
      </c>
      <c r="C44" s="31">
        <v>311</v>
      </c>
      <c r="D44" s="59">
        <f t="shared" si="1"/>
        <v>1.9976593342077643E-4</v>
      </c>
    </row>
    <row r="45" spans="2:4" x14ac:dyDescent="0.2">
      <c r="B45" s="29" t="s">
        <v>66</v>
      </c>
      <c r="C45" s="31"/>
      <c r="D45" s="59">
        <f t="shared" si="1"/>
        <v>0</v>
      </c>
    </row>
    <row r="46" spans="2:4" x14ac:dyDescent="0.2">
      <c r="B46" s="29" t="s">
        <v>23</v>
      </c>
      <c r="C46" s="28">
        <v>2</v>
      </c>
      <c r="D46" s="59">
        <f t="shared" si="1"/>
        <v>1.2846683821271797E-6</v>
      </c>
    </row>
    <row r="47" spans="2:4" x14ac:dyDescent="0.2">
      <c r="B47" s="29" t="s">
        <v>28</v>
      </c>
      <c r="C47" s="41">
        <v>366</v>
      </c>
      <c r="D47" s="59">
        <f t="shared" si="1"/>
        <v>2.3509431392927386E-4</v>
      </c>
    </row>
    <row r="48" spans="2:4" x14ac:dyDescent="0.2">
      <c r="B48" s="29" t="s">
        <v>17</v>
      </c>
      <c r="C48" s="42">
        <v>368</v>
      </c>
      <c r="D48" s="59">
        <f t="shared" si="1"/>
        <v>2.3637898231140104E-4</v>
      </c>
    </row>
    <row r="49" spans="2:4" x14ac:dyDescent="0.2">
      <c r="B49" s="29" t="s">
        <v>67</v>
      </c>
      <c r="C49" s="28"/>
      <c r="D49" s="35"/>
    </row>
    <row r="50" spans="2:4" x14ac:dyDescent="0.2">
      <c r="B50" s="29" t="s">
        <v>68</v>
      </c>
      <c r="C50" s="28">
        <v>0</v>
      </c>
      <c r="D50" s="35"/>
    </row>
    <row r="51" spans="2:4" x14ac:dyDescent="0.2">
      <c r="B51" s="29" t="s">
        <v>69</v>
      </c>
      <c r="C51" s="31">
        <v>724.5</v>
      </c>
      <c r="D51" s="35"/>
    </row>
    <row r="52" spans="2:4" x14ac:dyDescent="0.2">
      <c r="B52" s="29" t="s">
        <v>20</v>
      </c>
      <c r="C52" s="36">
        <f>'סך התשלומים ששולמו בגין כל סוג '!D21</f>
        <v>1556822</v>
      </c>
      <c r="D52" s="28"/>
    </row>
    <row r="53" spans="2:4" x14ac:dyDescent="0.2">
      <c r="B53" s="29" t="s">
        <v>70</v>
      </c>
      <c r="C53" s="35">
        <v>4.656765228972086E-4</v>
      </c>
      <c r="D53" s="28"/>
    </row>
    <row r="54" spans="2:4" x14ac:dyDescent="0.2">
      <c r="B54" s="28"/>
      <c r="C54" s="28"/>
      <c r="D54" s="28"/>
    </row>
    <row r="55" spans="2:4" x14ac:dyDescent="0.2">
      <c r="B55" s="28"/>
      <c r="C55" s="38"/>
      <c r="D55" s="28"/>
    </row>
    <row r="56" spans="2:4" x14ac:dyDescent="0.2">
      <c r="B56" s="28"/>
      <c r="C56" s="38"/>
      <c r="D56" s="28"/>
    </row>
    <row r="57" spans="2:4" x14ac:dyDescent="0.2">
      <c r="B57" s="28"/>
      <c r="C57" s="28"/>
      <c r="D57" s="28"/>
    </row>
    <row r="58" spans="2:4" x14ac:dyDescent="0.2">
      <c r="B58" s="28"/>
      <c r="C58" s="28"/>
      <c r="D58" s="28"/>
    </row>
    <row r="59" spans="2:4" x14ac:dyDescent="0.2">
      <c r="B59" s="28"/>
      <c r="C59" s="28"/>
      <c r="D59" s="28"/>
    </row>
    <row r="60" spans="2:4" x14ac:dyDescent="0.2">
      <c r="B60" s="28"/>
      <c r="C60" s="28"/>
      <c r="D60" s="28"/>
    </row>
    <row r="61" spans="2:4" x14ac:dyDescent="0.2">
      <c r="B61" s="28"/>
      <c r="C61" s="28"/>
      <c r="D61" s="28"/>
    </row>
    <row r="62" spans="2:4" x14ac:dyDescent="0.2">
      <c r="B62" s="28"/>
      <c r="C62" s="28"/>
      <c r="D62" s="28"/>
    </row>
    <row r="63" spans="2:4" x14ac:dyDescent="0.2">
      <c r="B63" s="28"/>
      <c r="C63" s="28"/>
      <c r="D63" s="28"/>
    </row>
    <row r="64" spans="2:4" x14ac:dyDescent="0.2">
      <c r="B64" s="28"/>
      <c r="C64" s="28"/>
      <c r="D64" s="28"/>
    </row>
    <row r="65" spans="2:4" x14ac:dyDescent="0.2">
      <c r="B65" s="28"/>
      <c r="C65" s="28"/>
      <c r="D65" s="28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סך התשלומים ששולמו בגין כל סוג </vt:lpstr>
      <vt:lpstr>פרוט עמלות והוצאות לשנה</vt:lpstr>
      <vt:lpstr>פרוט עמלות ניהול חיצוני לשנה 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נאמן הדס</dc:creator>
  <cp:lastModifiedBy>נאמן הדס</cp:lastModifiedBy>
  <dcterms:created xsi:type="dcterms:W3CDTF">2016-06-27T07:44:10Z</dcterms:created>
  <dcterms:modified xsi:type="dcterms:W3CDTF">2016-06-27T07:55:03Z</dcterms:modified>
</cp:coreProperties>
</file>