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800" windowWidth="8820" windowHeight="3630" tabRatio="828" activeTab="0"/>
  </bookViews>
  <sheets>
    <sheet name="סך התשלומים ששולמו בגין כל סוג " sheetId="1" r:id="rId1"/>
    <sheet name="פרוט עמלות והוצאות למחצית השנה " sheetId="2" r:id="rId2"/>
    <sheet name="פרוט עמלות ניהול חיצוני לחציון " sheetId="3" r:id="rId3"/>
  </sheets>
  <definedNames>
    <definedName name="_xlnm.Print_Area" localSheetId="0">'סך התשלומים ששולמו בגין כל סוג '!$A$1:$D$21</definedName>
    <definedName name="_xlnm.Print_Area" localSheetId="1">'פרוט עמלות והוצאות למחצית השנה '!$A$1:$D$41</definedName>
    <definedName name="_xlnm.Print_Area" localSheetId="2">'פרוט עמלות ניהול חיצוני לחציון '!$A$1:$D$46</definedName>
  </definedNames>
  <calcPr fullCalcOnLoad="1"/>
</workbook>
</file>

<file path=xl/sharedStrings.xml><?xml version="1.0" encoding="utf-8"?>
<sst xmlns="http://schemas.openxmlformats.org/spreadsheetml/2006/main" count="109" uniqueCount="69">
  <si>
    <t>אלפי ש''ח</t>
  </si>
  <si>
    <t>סך עמלות ברוקראז לצדדים שאינם קשורים</t>
  </si>
  <si>
    <t>סך עמלות ברוקראז לצדדים קשורים</t>
  </si>
  <si>
    <t>סך עמלות קסטודיאן לצדדים קשורים</t>
  </si>
  <si>
    <t>סך עמלות קסטודיאן לצדדים שאינם קשורים</t>
  </si>
  <si>
    <t>סך הוצאות הנובעות מהשקעה בני"ע לא סחירים</t>
  </si>
  <si>
    <t>סך הוצאות הנובעות מהשקעה בזכויות במקרקעין</t>
  </si>
  <si>
    <t>עמלות ניהול חיצוני</t>
  </si>
  <si>
    <t>סך תשלומים הנובעים מהשקעה בקרנות השקעה</t>
  </si>
  <si>
    <t>סך תשלומים למנהלי תיקים ישראליים</t>
  </si>
  <si>
    <t>סך תשלומים למנהלי תיקים זרים שהם צדדים קשורים</t>
  </si>
  <si>
    <t>סך תשלומים למנהלי תיקים זרים שאינם צדדים קשורים</t>
  </si>
  <si>
    <t>סך תשלומים בגין השקעה בקרנות נאמנות ישראליות</t>
  </si>
  <si>
    <t>סך תשלומים בגין השקעה בקרנות נאמנות חוץ שהם צד קשור</t>
  </si>
  <si>
    <t>סך תשלומים בגין השקעה בקרנות נאמנות חוץ שאינם צד קשור</t>
  </si>
  <si>
    <t>סך עמלות ניהול חיצוני</t>
  </si>
  <si>
    <t>סך הכול הוצאות ישירות</t>
  </si>
  <si>
    <t>סך הכל נכסים לסוף תקופה</t>
  </si>
  <si>
    <t>שיעור הוצאות ישירות מסך נכסים לסוף תקופה (באחוזים)</t>
  </si>
  <si>
    <t>ברוקרז-עמלות קניה ומכירה בגין עסקאות בני"ע סחירים</t>
  </si>
  <si>
    <t>צדדים קשורים</t>
  </si>
  <si>
    <t>ברוקר א</t>
  </si>
  <si>
    <t>ברוקר ב</t>
  </si>
  <si>
    <t>סה"כ לצדדים קשורים</t>
  </si>
  <si>
    <t>צדדים שאינם קשורים</t>
  </si>
  <si>
    <t>סה"כ לצדדים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</si>
  <si>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</si>
  <si>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</si>
  <si>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</si>
  <si>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</si>
  <si>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</si>
  <si>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</si>
  <si>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</si>
  <si>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סך הוצאות הנובעות מהשקעה בני"ע לא סחירים וממתן הלוואה</t>
  </si>
  <si>
    <t>הוצאה הנובעת מהשקעה בזכויות במקרקעין</t>
  </si>
  <si>
    <t>גוף/יחיד א</t>
  </si>
  <si>
    <t>גוף/יחיד ב</t>
  </si>
  <si>
    <t>סך הכול עמלות והוצאות</t>
  </si>
  <si>
    <t>שיעור עמלות והוצאות מסך נכסים לסוף תקופה (באחוזים)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</si>
  <si>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</si>
  <si>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</si>
  <si>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</si>
  <si>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</si>
  <si>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למנהלי תיקים זרים</t>
  </si>
  <si>
    <t>תשלום בגין השקעה בקרן נאמנות</t>
  </si>
  <si>
    <t>מנהל קרנות א</t>
  </si>
  <si>
    <t>מנהל קרנות ב</t>
  </si>
  <si>
    <t>סה"כ צדדים קשורים</t>
  </si>
  <si>
    <t>סה"כ צדדים שאינם קשורים</t>
  </si>
  <si>
    <t>סך תשלומים בגין השקעה בקרנות נאמנות</t>
  </si>
  <si>
    <t>צד קשור</t>
  </si>
  <si>
    <t>סך הכול עמלות ניהול חיצוני</t>
  </si>
  <si>
    <t>שיעור עמלות ניהול חיצוני מסך נכסים לסוף תקופה (באחוזים)</t>
  </si>
  <si>
    <t>א. קרן נאמנות ישראלית</t>
  </si>
  <si>
    <t>סה"כ קרן נאמנות ישראלית</t>
  </si>
  <si>
    <t>ב. קרן חוץ</t>
  </si>
  <si>
    <t>JUPITER GLOBAL FUND - GLOBAL F</t>
  </si>
  <si>
    <t>הרבור קרן השקעה</t>
  </si>
  <si>
    <t>PI EMERGING MARKETS SEGREGATED</t>
  </si>
  <si>
    <t>Permal Multi-Manager Funds</t>
  </si>
  <si>
    <t>פועלים סהר</t>
  </si>
  <si>
    <t>בנק דיסקונט</t>
  </si>
  <si>
    <t>פועלים סהר (*)</t>
  </si>
  <si>
    <t xml:space="preserve">הערה(*) הסכום כולל עמלת ברוקרז חו"ל </t>
  </si>
  <si>
    <t>אי.בי.אי</t>
  </si>
  <si>
    <t xml:space="preserve"> קופה 1479 כלנית - סך התשלומים ששולמו בגין כל סוג של הוצאה ישירה לחציון המסתיים ביום: 30/06/2013 </t>
  </si>
  <si>
    <t xml:space="preserve"> קופה 1479 כלנית - פרוט עמלות והוצאות לחציון המסתיים ביום:  30/06/2013 </t>
  </si>
  <si>
    <t xml:space="preserve"> קופה 1479 כלנית  - פרוט עמלות ניהול חיצוני לחציון המסתיים ביום: 30/06/2013 </t>
  </si>
  <si>
    <t>סך תשלומים בגין השקעה בתעודות סל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</si>
</sst>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0.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169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36" applyNumberFormat="1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35" applyFont="1" applyAlignment="1">
      <alignment horizontal="right"/>
      <protection/>
    </xf>
    <xf numFmtId="0" fontId="0" fillId="0" borderId="0" xfId="35" applyAlignment="1">
      <alignment horizontal="right"/>
      <protection/>
    </xf>
    <xf numFmtId="10" fontId="1" fillId="0" borderId="0" xfId="36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37" applyNumberFormat="1" applyFont="1" applyFill="1" applyBorder="1" applyAlignment="1" applyProtection="1">
      <alignment/>
      <protection/>
    </xf>
    <xf numFmtId="1" fontId="0" fillId="0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Fill="1" applyAlignment="1">
      <alignment/>
    </xf>
    <xf numFmtId="171" fontId="1" fillId="0" borderId="0" xfId="33" applyFont="1" applyFill="1" applyAlignment="1">
      <alignment/>
    </xf>
    <xf numFmtId="1" fontId="0" fillId="0" borderId="0" xfId="0" applyNumberForma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1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דמי ניהול דפנה לפקודות נוספות 12.09" xfId="35"/>
    <cellStyle name="Percent" xfId="36"/>
    <cellStyle name="Percent_פרוט עמלות והוצאות למחצית השנה 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Hyperlink" xfId="44"/>
    <cellStyle name="Followed Hyperlink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Currency [0]" xfId="56"/>
    <cellStyle name="ניטראלי" xfId="57"/>
    <cellStyle name="סה&quot;כ" xfId="58"/>
    <cellStyle name="פלט" xfId="59"/>
    <cellStyle name="Comma [0]" xfId="60"/>
    <cellStyle name="קלט" xfId="61"/>
    <cellStyle name="רע" xfId="62"/>
    <cellStyle name="תא מסומן" xfId="63"/>
    <cellStyle name="תא מקוש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0E0E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rightToLeft="1" tabSelected="1" zoomScalePageLayoutView="0" workbookViewId="0" topLeftCell="A1">
      <selection activeCell="C19" sqref="C19"/>
    </sheetView>
  </sheetViews>
  <sheetFormatPr defaultColWidth="9.140625" defaultRowHeight="12.75"/>
  <cols>
    <col min="1" max="1" width="8.28125" style="0" bestFit="1" customWidth="1"/>
    <col min="2" max="2" width="50.7109375" style="0" customWidth="1"/>
    <col min="3" max="3" width="15.421875" style="0" bestFit="1" customWidth="1"/>
    <col min="4" max="4" width="16.421875" style="0" bestFit="1" customWidth="1"/>
    <col min="5" max="5" width="15.28125" style="0" customWidth="1"/>
  </cols>
  <sheetData>
    <row r="1" spans="1:12" ht="12.75">
      <c r="A1" s="18" t="s">
        <v>65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3:4" ht="12.75">
      <c r="C2" s="1" t="s">
        <v>0</v>
      </c>
      <c r="D2" s="1"/>
    </row>
    <row r="3" spans="1:4" ht="12.75">
      <c r="A3" s="1"/>
      <c r="B3" s="1" t="s">
        <v>1</v>
      </c>
      <c r="C3" s="6">
        <f>'פרוט עמלות והוצאות למחצית השנה '!C14</f>
        <v>410</v>
      </c>
      <c r="D3" s="2"/>
    </row>
    <row r="4" spans="1:4" ht="12.75">
      <c r="A4" s="1"/>
      <c r="B4" s="1" t="s">
        <v>2</v>
      </c>
      <c r="C4" s="1">
        <v>0</v>
      </c>
      <c r="D4" s="2"/>
    </row>
    <row r="5" spans="1:4" ht="12.75">
      <c r="A5" s="1"/>
      <c r="B5" s="1" t="s">
        <v>3</v>
      </c>
      <c r="C5" s="1">
        <v>0</v>
      </c>
      <c r="D5" s="2"/>
    </row>
    <row r="6" spans="1:4" ht="12.75">
      <c r="A6" s="1"/>
      <c r="B6" s="1" t="s">
        <v>4</v>
      </c>
      <c r="C6" s="1">
        <f>'פרוט עמלות והוצאות למחצית השנה '!C26</f>
        <v>37</v>
      </c>
      <c r="D6" s="2"/>
    </row>
    <row r="7" spans="1:4" ht="12.75">
      <c r="A7" s="1"/>
      <c r="B7" s="1" t="s">
        <v>5</v>
      </c>
      <c r="C7" s="1">
        <f>'פרוט עמלות והוצאות למחצית השנה '!C32</f>
        <v>40</v>
      </c>
      <c r="D7" s="2"/>
    </row>
    <row r="8" spans="1:4" ht="12.75">
      <c r="A8" s="1"/>
      <c r="B8" s="1" t="s">
        <v>6</v>
      </c>
      <c r="C8" s="1">
        <v>0</v>
      </c>
      <c r="D8" s="2"/>
    </row>
    <row r="9" spans="1:4" ht="12.75">
      <c r="A9" s="1"/>
      <c r="B9" s="4" t="s">
        <v>7</v>
      </c>
      <c r="C9" s="1"/>
      <c r="D9" s="2"/>
    </row>
    <row r="10" spans="1:4" ht="12.75">
      <c r="A10" s="1"/>
      <c r="B10" s="1" t="s">
        <v>8</v>
      </c>
      <c r="C10" s="15">
        <f>'פרוט עמלות ניהול חיצוני לחציון '!C8</f>
        <v>116</v>
      </c>
      <c r="D10" s="2"/>
    </row>
    <row r="11" spans="1:4" ht="12.75">
      <c r="A11" s="1"/>
      <c r="B11" s="1" t="s">
        <v>9</v>
      </c>
      <c r="C11" s="15">
        <v>0</v>
      </c>
      <c r="D11" s="2"/>
    </row>
    <row r="12" spans="1:4" ht="12.75">
      <c r="A12" s="1"/>
      <c r="B12" s="1" t="s">
        <v>10</v>
      </c>
      <c r="C12" s="15">
        <v>0</v>
      </c>
      <c r="D12" s="2"/>
    </row>
    <row r="13" spans="1:4" ht="12.75">
      <c r="A13" s="1"/>
      <c r="B13" s="1" t="s">
        <v>11</v>
      </c>
      <c r="C13" s="15">
        <v>0</v>
      </c>
      <c r="D13" s="2"/>
    </row>
    <row r="14" spans="1:4" ht="12.75">
      <c r="A14" s="1"/>
      <c r="B14" s="1" t="s">
        <v>12</v>
      </c>
      <c r="C14" s="15">
        <v>0</v>
      </c>
      <c r="D14" s="2"/>
    </row>
    <row r="15" spans="1:4" ht="12.75">
      <c r="A15" s="1"/>
      <c r="B15" s="1" t="s">
        <v>13</v>
      </c>
      <c r="C15" s="15">
        <v>0</v>
      </c>
      <c r="D15" s="2"/>
    </row>
    <row r="16" spans="1:4" ht="12.75">
      <c r="A16" s="1"/>
      <c r="B16" s="1" t="s">
        <v>14</v>
      </c>
      <c r="C16" s="15">
        <f>'פרוט עמלות ניהול חיצוני לחציון '!C41</f>
        <v>51</v>
      </c>
      <c r="D16" s="2"/>
    </row>
    <row r="17" spans="1:4" ht="12.75">
      <c r="A17" s="1"/>
      <c r="B17" s="1" t="s">
        <v>68</v>
      </c>
      <c r="C17" s="6">
        <v>183</v>
      </c>
      <c r="D17" s="2"/>
    </row>
    <row r="18" spans="1:4" ht="12.75">
      <c r="A18" s="1"/>
      <c r="B18" s="1" t="s">
        <v>15</v>
      </c>
      <c r="C18" s="15">
        <f>SUM(C10:C17)</f>
        <v>350</v>
      </c>
      <c r="D18" s="2"/>
    </row>
    <row r="19" spans="1:3" ht="12.75">
      <c r="A19" s="1"/>
      <c r="B19" s="1" t="s">
        <v>16</v>
      </c>
      <c r="C19" s="14">
        <f>C17+C16+C10+C7+C6+C3</f>
        <v>837</v>
      </c>
    </row>
    <row r="20" spans="1:5" ht="12.75">
      <c r="A20" s="1"/>
      <c r="B20" s="1" t="s">
        <v>17</v>
      </c>
      <c r="C20" s="16">
        <f>1746775</f>
        <v>1746775</v>
      </c>
      <c r="D20" s="3"/>
      <c r="E20" s="3"/>
    </row>
    <row r="21" spans="1:5" ht="12.75">
      <c r="A21" s="1"/>
      <c r="B21" s="1" t="s">
        <v>18</v>
      </c>
      <c r="C21" s="2">
        <f>+C19/C20</f>
        <v>0.000479168753846374</v>
      </c>
      <c r="E21" s="3"/>
    </row>
    <row r="24" ht="12.75">
      <c r="C24" s="3"/>
    </row>
    <row r="25" ht="12.75">
      <c r="C25" s="3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rightToLeft="1" zoomScalePageLayoutView="0" workbookViewId="0" topLeftCell="A4">
      <selection activeCell="C10" sqref="C10"/>
    </sheetView>
  </sheetViews>
  <sheetFormatPr defaultColWidth="9.140625" defaultRowHeight="12.75"/>
  <cols>
    <col min="1" max="1" width="8.28125" style="0" bestFit="1" customWidth="1"/>
    <col min="2" max="2" width="49.8515625" style="0" bestFit="1" customWidth="1"/>
    <col min="3" max="3" width="13.140625" style="0" bestFit="1" customWidth="1"/>
    <col min="4" max="4" width="16.421875" style="0" bestFit="1" customWidth="1"/>
    <col min="5" max="9" width="8.28125" style="0" customWidth="1"/>
  </cols>
  <sheetData>
    <row r="1" spans="1:12" ht="12.75">
      <c r="A1" s="18" t="s">
        <v>66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3:5" ht="12.75">
      <c r="C2" s="1" t="s">
        <v>0</v>
      </c>
      <c r="D2" s="1"/>
      <c r="E2" s="5"/>
    </row>
    <row r="3" spans="1:5" ht="12.75">
      <c r="A3" s="1"/>
      <c r="B3" s="1" t="s">
        <v>19</v>
      </c>
      <c r="E3" s="5"/>
    </row>
    <row r="4" spans="1:5" ht="12.75">
      <c r="A4" s="1"/>
      <c r="B4" s="1" t="s">
        <v>20</v>
      </c>
      <c r="E4" s="5"/>
    </row>
    <row r="5" spans="2:5" ht="12.75">
      <c r="B5" t="s">
        <v>21</v>
      </c>
      <c r="C5" s="5">
        <v>0</v>
      </c>
      <c r="E5" s="5"/>
    </row>
    <row r="6" spans="2:5" ht="12.75">
      <c r="B6" t="s">
        <v>22</v>
      </c>
      <c r="C6" s="5">
        <v>0</v>
      </c>
      <c r="E6" s="5"/>
    </row>
    <row r="7" spans="2:5" ht="12.75">
      <c r="B7" t="s">
        <v>30</v>
      </c>
      <c r="C7" s="5">
        <v>0</v>
      </c>
      <c r="E7" s="5"/>
    </row>
    <row r="8" spans="1:8" ht="12.75">
      <c r="A8" s="1"/>
      <c r="B8" s="6" t="s">
        <v>23</v>
      </c>
      <c r="C8" s="6">
        <v>0</v>
      </c>
      <c r="D8" s="5"/>
      <c r="E8" s="5"/>
      <c r="F8" s="5"/>
      <c r="G8" s="5"/>
      <c r="H8" s="5"/>
    </row>
    <row r="9" spans="1:8" ht="12.75">
      <c r="A9" s="1"/>
      <c r="B9" s="6" t="s">
        <v>24</v>
      </c>
      <c r="C9" s="5"/>
      <c r="D9" s="5"/>
      <c r="E9" s="5"/>
      <c r="F9" s="5"/>
      <c r="G9" s="5"/>
      <c r="H9" s="5"/>
    </row>
    <row r="10" spans="2:8" ht="12.75">
      <c r="B10" s="5" t="s">
        <v>62</v>
      </c>
      <c r="C10" s="5">
        <v>293</v>
      </c>
      <c r="D10" s="10"/>
      <c r="E10" s="5"/>
      <c r="F10" s="5"/>
      <c r="G10" s="5"/>
      <c r="H10" s="5"/>
    </row>
    <row r="11" spans="2:8" ht="12.75">
      <c r="B11" s="11" t="s">
        <v>61</v>
      </c>
      <c r="C11" s="5">
        <v>84</v>
      </c>
      <c r="D11" s="10"/>
      <c r="E11" s="5"/>
      <c r="F11" s="5"/>
      <c r="G11" s="5"/>
      <c r="H11" s="5"/>
    </row>
    <row r="12" spans="2:8" ht="12.75">
      <c r="B12" s="5" t="s">
        <v>64</v>
      </c>
      <c r="C12" s="5">
        <f>1+32</f>
        <v>33</v>
      </c>
      <c r="D12" s="10"/>
      <c r="E12" s="5"/>
      <c r="F12" s="5"/>
      <c r="G12" s="5"/>
      <c r="H12" s="5"/>
    </row>
    <row r="13" spans="2:8" ht="12.75">
      <c r="B13" s="12" t="s">
        <v>30</v>
      </c>
      <c r="C13" s="5">
        <v>0</v>
      </c>
      <c r="D13" s="10"/>
      <c r="E13" s="5"/>
      <c r="F13" s="5"/>
      <c r="G13" s="5"/>
      <c r="H13" s="5"/>
    </row>
    <row r="14" spans="1:8" ht="12.75">
      <c r="A14" s="1"/>
      <c r="B14" s="6" t="s">
        <v>25</v>
      </c>
      <c r="C14" s="6">
        <f>SUM(C10:C13)</f>
        <v>410</v>
      </c>
      <c r="D14" s="10"/>
      <c r="E14" s="5"/>
      <c r="F14" s="5"/>
      <c r="G14" s="5"/>
      <c r="H14" s="5"/>
    </row>
    <row r="15" spans="1:8" ht="12.75">
      <c r="A15" s="1"/>
      <c r="B15" s="6" t="s">
        <v>26</v>
      </c>
      <c r="C15" s="6">
        <f>+C14</f>
        <v>410</v>
      </c>
      <c r="D15" s="10"/>
      <c r="E15" s="5"/>
      <c r="F15" s="5"/>
      <c r="G15" s="5"/>
      <c r="H15" s="5"/>
    </row>
    <row r="16" spans="1:8" ht="12.75">
      <c r="A16" s="1"/>
      <c r="B16" s="6" t="s">
        <v>27</v>
      </c>
      <c r="C16" s="5"/>
      <c r="D16" s="10"/>
      <c r="E16" s="5"/>
      <c r="F16" s="5"/>
      <c r="G16" s="5"/>
      <c r="H16" s="5"/>
    </row>
    <row r="17" spans="1:8" ht="12.75">
      <c r="A17" s="1"/>
      <c r="B17" s="6" t="s">
        <v>20</v>
      </c>
      <c r="C17" s="5"/>
      <c r="D17" s="10"/>
      <c r="E17" s="5"/>
      <c r="F17" s="5"/>
      <c r="G17" s="5"/>
      <c r="H17" s="5"/>
    </row>
    <row r="18" spans="2:8" ht="12.75">
      <c r="B18" s="5" t="s">
        <v>28</v>
      </c>
      <c r="C18" s="5">
        <v>0</v>
      </c>
      <c r="D18" s="10"/>
      <c r="E18" s="5"/>
      <c r="F18" s="5"/>
      <c r="G18" s="5"/>
      <c r="H18" s="5"/>
    </row>
    <row r="19" spans="2:8" ht="12.75">
      <c r="B19" s="5" t="s">
        <v>29</v>
      </c>
      <c r="C19" s="5">
        <v>0</v>
      </c>
      <c r="D19" s="10"/>
      <c r="E19" s="5"/>
      <c r="F19" s="5"/>
      <c r="G19" s="5"/>
      <c r="H19" s="5"/>
    </row>
    <row r="20" spans="2:8" ht="12.75">
      <c r="B20" s="5" t="s">
        <v>30</v>
      </c>
      <c r="C20" s="5">
        <v>0</v>
      </c>
      <c r="D20" s="10"/>
      <c r="E20" s="5"/>
      <c r="F20" s="5"/>
      <c r="G20" s="5"/>
      <c r="H20" s="5"/>
    </row>
    <row r="21" spans="1:8" ht="12.75">
      <c r="A21" s="1"/>
      <c r="B21" s="6" t="s">
        <v>23</v>
      </c>
      <c r="C21" s="6">
        <v>0</v>
      </c>
      <c r="D21" s="10"/>
      <c r="E21" s="5"/>
      <c r="F21" s="5"/>
      <c r="G21" s="5"/>
      <c r="H21" s="5"/>
    </row>
    <row r="22" spans="1:8" ht="12.75">
      <c r="A22" s="1"/>
      <c r="B22" s="6" t="s">
        <v>24</v>
      </c>
      <c r="C22" s="5"/>
      <c r="D22" s="10"/>
      <c r="E22" s="5"/>
      <c r="F22" s="5"/>
      <c r="G22" s="5"/>
      <c r="H22" s="5"/>
    </row>
    <row r="23" spans="2:8" ht="12.75">
      <c r="B23" s="5" t="s">
        <v>60</v>
      </c>
      <c r="C23" s="5">
        <f>17+20</f>
        <v>37</v>
      </c>
      <c r="D23" s="10"/>
      <c r="E23" s="5"/>
      <c r="F23" s="5"/>
      <c r="G23" s="5"/>
      <c r="H23" s="5"/>
    </row>
    <row r="24" spans="2:8" ht="12.75">
      <c r="B24" s="5" t="s">
        <v>29</v>
      </c>
      <c r="C24" s="5">
        <v>0</v>
      </c>
      <c r="D24" s="10"/>
      <c r="E24" s="5"/>
      <c r="F24" s="5"/>
      <c r="G24" s="5"/>
      <c r="H24" s="5"/>
    </row>
    <row r="25" spans="2:8" ht="12.75">
      <c r="B25" s="5" t="s">
        <v>30</v>
      </c>
      <c r="C25" s="5">
        <v>0</v>
      </c>
      <c r="D25" s="10"/>
      <c r="E25" s="5"/>
      <c r="F25" s="5"/>
      <c r="G25" s="5"/>
      <c r="H25" s="5"/>
    </row>
    <row r="26" spans="1:8" ht="12.75">
      <c r="A26" s="1"/>
      <c r="B26" s="6" t="s">
        <v>25</v>
      </c>
      <c r="C26" s="6">
        <f>+C23</f>
        <v>37</v>
      </c>
      <c r="D26" s="10"/>
      <c r="E26" s="5"/>
      <c r="F26" s="5"/>
      <c r="G26" s="5"/>
      <c r="H26" s="5"/>
    </row>
    <row r="27" spans="1:8" ht="12.75">
      <c r="A27" s="1"/>
      <c r="B27" s="6" t="s">
        <v>31</v>
      </c>
      <c r="C27" s="6">
        <f>C26</f>
        <v>37</v>
      </c>
      <c r="D27" s="10"/>
      <c r="E27" s="5"/>
      <c r="F27" s="5"/>
      <c r="G27" s="5"/>
      <c r="H27" s="5"/>
    </row>
    <row r="28" spans="1:8" ht="12.75">
      <c r="A28" s="1"/>
      <c r="B28" s="6" t="s">
        <v>32</v>
      </c>
      <c r="C28" s="5"/>
      <c r="D28" s="10"/>
      <c r="E28" s="5"/>
      <c r="F28" s="5"/>
      <c r="G28" s="5"/>
      <c r="H28" s="5"/>
    </row>
    <row r="29" spans="2:8" ht="12.75">
      <c r="B29" s="5" t="s">
        <v>60</v>
      </c>
      <c r="C29" s="5">
        <f>16+24</f>
        <v>40</v>
      </c>
      <c r="D29" s="10"/>
      <c r="E29" s="5"/>
      <c r="F29" s="5"/>
      <c r="G29" s="5"/>
      <c r="H29" s="5"/>
    </row>
    <row r="30" spans="2:8" ht="12.75">
      <c r="B30" s="5" t="s">
        <v>36</v>
      </c>
      <c r="C30" s="5"/>
      <c r="D30" s="10"/>
      <c r="E30" s="5"/>
      <c r="F30" s="5"/>
      <c r="G30" s="5"/>
      <c r="H30" s="5"/>
    </row>
    <row r="31" spans="2:8" ht="12.75">
      <c r="B31" s="5" t="s">
        <v>30</v>
      </c>
      <c r="C31" s="5"/>
      <c r="D31" s="10"/>
      <c r="E31" s="5"/>
      <c r="F31" s="5"/>
      <c r="G31" s="5"/>
      <c r="H31" s="5"/>
    </row>
    <row r="32" spans="1:8" ht="12.75">
      <c r="A32" s="1"/>
      <c r="B32" s="6" t="s">
        <v>33</v>
      </c>
      <c r="C32" s="6">
        <f>+C29</f>
        <v>40</v>
      </c>
      <c r="D32" s="10"/>
      <c r="E32" s="5"/>
      <c r="F32" s="5"/>
      <c r="G32" s="5"/>
      <c r="H32" s="5"/>
    </row>
    <row r="33" spans="1:8" ht="12.75">
      <c r="A33" s="1"/>
      <c r="B33" s="6" t="s">
        <v>34</v>
      </c>
      <c r="C33" s="5"/>
      <c r="D33" s="10"/>
      <c r="E33" s="5"/>
      <c r="F33" s="5"/>
      <c r="G33" s="5"/>
      <c r="H33" s="5"/>
    </row>
    <row r="34" spans="2:8" ht="12.75">
      <c r="B34" s="5" t="s">
        <v>35</v>
      </c>
      <c r="C34" s="5">
        <v>0</v>
      </c>
      <c r="D34" s="10"/>
      <c r="E34" s="5"/>
      <c r="F34" s="5"/>
      <c r="G34" s="5"/>
      <c r="H34" s="5"/>
    </row>
    <row r="35" spans="2:8" ht="12.75">
      <c r="B35" s="5" t="s">
        <v>36</v>
      </c>
      <c r="C35" s="5">
        <v>0</v>
      </c>
      <c r="D35" s="10"/>
      <c r="E35" s="5"/>
      <c r="F35" s="5"/>
      <c r="G35" s="5"/>
      <c r="H35" s="5"/>
    </row>
    <row r="36" spans="2:8" ht="12.75">
      <c r="B36" s="5" t="s">
        <v>30</v>
      </c>
      <c r="C36" s="5">
        <v>0</v>
      </c>
      <c r="D36" s="10"/>
      <c r="E36" s="5"/>
      <c r="F36" s="5"/>
      <c r="G36" s="5"/>
      <c r="H36" s="5"/>
    </row>
    <row r="37" spans="1:8" ht="12.75">
      <c r="A37" s="1"/>
      <c r="B37" s="6" t="s">
        <v>6</v>
      </c>
      <c r="C37" s="6">
        <v>0</v>
      </c>
      <c r="D37" s="10"/>
      <c r="E37" s="5"/>
      <c r="F37" s="5"/>
      <c r="G37" s="5"/>
      <c r="H37" s="5"/>
    </row>
    <row r="38" spans="1:8" ht="12.75">
      <c r="A38" s="1"/>
      <c r="B38" s="6" t="s">
        <v>37</v>
      </c>
      <c r="C38" s="6">
        <f>+C15+C27</f>
        <v>447</v>
      </c>
      <c r="D38" s="10"/>
      <c r="E38" s="5"/>
      <c r="F38" s="5"/>
      <c r="G38" s="5"/>
      <c r="H38" s="5"/>
    </row>
    <row r="39" spans="1:8" ht="12.75">
      <c r="A39" s="1"/>
      <c r="B39" s="6" t="s">
        <v>17</v>
      </c>
      <c r="C39" s="16">
        <f>1746775</f>
        <v>1746775</v>
      </c>
      <c r="D39" s="5"/>
      <c r="E39" s="5"/>
      <c r="F39" s="5"/>
      <c r="G39" s="5"/>
      <c r="H39" s="5"/>
    </row>
    <row r="40" spans="1:8" ht="12.75">
      <c r="A40" s="1"/>
      <c r="B40" s="6" t="s">
        <v>38</v>
      </c>
      <c r="C40" s="10">
        <f>+C38/C39</f>
        <v>0.00025590015886419257</v>
      </c>
      <c r="D40" s="5"/>
      <c r="E40" s="5"/>
      <c r="F40" s="5"/>
      <c r="G40" s="5"/>
      <c r="H40" s="5"/>
    </row>
    <row r="41" spans="2:3" ht="12.75">
      <c r="B41" s="6" t="s">
        <v>63</v>
      </c>
      <c r="C41" s="1" t="s">
        <v>39</v>
      </c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rightToLeft="1" zoomScalePageLayoutView="0" workbookViewId="0" topLeftCell="A10">
      <selection activeCell="C44" sqref="C44"/>
    </sheetView>
  </sheetViews>
  <sheetFormatPr defaultColWidth="9.140625" defaultRowHeight="12.75"/>
  <cols>
    <col min="1" max="1" width="8.28125" style="0" bestFit="1" customWidth="1"/>
    <col min="2" max="2" width="48.8515625" style="0" bestFit="1" customWidth="1"/>
    <col min="3" max="3" width="12.8515625" style="0" bestFit="1" customWidth="1"/>
    <col min="4" max="4" width="16.421875" style="0" bestFit="1" customWidth="1"/>
  </cols>
  <sheetData>
    <row r="1" spans="1:12" ht="12.75">
      <c r="A1" s="18" t="s">
        <v>67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3:4" ht="12.75">
      <c r="C2" s="1" t="s">
        <v>0</v>
      </c>
      <c r="D2" s="1"/>
    </row>
    <row r="3" spans="1:2" ht="12.75">
      <c r="A3" s="1"/>
      <c r="B3" s="1" t="s">
        <v>40</v>
      </c>
    </row>
    <row r="4" spans="1:4" ht="12.75">
      <c r="A4" s="1"/>
      <c r="B4" t="s">
        <v>57</v>
      </c>
      <c r="C4" s="13">
        <f>23+24</f>
        <v>47</v>
      </c>
      <c r="D4" s="2"/>
    </row>
    <row r="5" spans="1:4" ht="12.75">
      <c r="A5" s="1"/>
      <c r="B5" s="7" t="s">
        <v>58</v>
      </c>
      <c r="C5" s="13">
        <f>10+9</f>
        <v>19</v>
      </c>
      <c r="D5" s="2"/>
    </row>
    <row r="6" spans="2:5" ht="12.75">
      <c r="B6" s="7" t="s">
        <v>59</v>
      </c>
      <c r="C6" s="13">
        <f>25+25</f>
        <v>50</v>
      </c>
      <c r="D6" s="2"/>
      <c r="E6" s="9"/>
    </row>
    <row r="7" spans="2:5" ht="12.75">
      <c r="B7" t="s">
        <v>30</v>
      </c>
      <c r="C7" s="13"/>
      <c r="D7" s="2"/>
      <c r="E7" s="8"/>
    </row>
    <row r="8" spans="1:4" ht="12.75">
      <c r="A8" s="1"/>
      <c r="B8" s="1" t="s">
        <v>8</v>
      </c>
      <c r="C8" s="15">
        <f>SUM(C4:C7)</f>
        <v>116</v>
      </c>
      <c r="D8" s="2"/>
    </row>
    <row r="9" spans="1:4" ht="12.75">
      <c r="A9" s="1"/>
      <c r="B9" s="1" t="s">
        <v>41</v>
      </c>
      <c r="C9" s="5"/>
      <c r="D9" s="2"/>
    </row>
    <row r="10" spans="2:4" ht="12.75">
      <c r="B10" t="s">
        <v>35</v>
      </c>
      <c r="C10" s="5">
        <v>0</v>
      </c>
      <c r="D10" s="2"/>
    </row>
    <row r="11" spans="2:4" ht="12.75">
      <c r="B11" t="s">
        <v>36</v>
      </c>
      <c r="C11" s="5">
        <v>0</v>
      </c>
      <c r="D11" s="2"/>
    </row>
    <row r="12" spans="2:4" ht="12.75">
      <c r="B12" t="s">
        <v>30</v>
      </c>
      <c r="C12" s="5">
        <v>0</v>
      </c>
      <c r="D12" s="2"/>
    </row>
    <row r="13" spans="1:4" ht="12.75">
      <c r="A13" s="1"/>
      <c r="B13" s="1" t="s">
        <v>9</v>
      </c>
      <c r="C13" s="6">
        <v>0</v>
      </c>
      <c r="D13" s="2"/>
    </row>
    <row r="14" spans="1:4" ht="12.75">
      <c r="A14" s="1"/>
      <c r="B14" s="1" t="s">
        <v>42</v>
      </c>
      <c r="C14" s="5"/>
      <c r="D14" s="2"/>
    </row>
    <row r="15" spans="1:4" ht="12.75">
      <c r="A15" s="1"/>
      <c r="B15" s="1" t="s">
        <v>20</v>
      </c>
      <c r="C15" s="5"/>
      <c r="D15" s="2"/>
    </row>
    <row r="16" spans="2:4" ht="12.75">
      <c r="B16" t="s">
        <v>35</v>
      </c>
      <c r="C16" s="5">
        <v>0</v>
      </c>
      <c r="D16" s="2"/>
    </row>
    <row r="17" spans="2:4" ht="12.75">
      <c r="B17" t="s">
        <v>36</v>
      </c>
      <c r="C17" s="5">
        <v>0</v>
      </c>
      <c r="D17" s="2"/>
    </row>
    <row r="18" spans="2:4" ht="12.75">
      <c r="B18" t="s">
        <v>30</v>
      </c>
      <c r="C18" s="5">
        <v>0</v>
      </c>
      <c r="D18" s="2"/>
    </row>
    <row r="19" spans="1:4" ht="12.75">
      <c r="A19" s="1"/>
      <c r="B19" s="1" t="s">
        <v>23</v>
      </c>
      <c r="C19" s="6">
        <v>0</v>
      </c>
      <c r="D19" s="2"/>
    </row>
    <row r="20" spans="1:4" ht="12.75">
      <c r="A20" s="1"/>
      <c r="B20" s="1" t="s">
        <v>24</v>
      </c>
      <c r="C20" s="5"/>
      <c r="D20" s="2"/>
    </row>
    <row r="21" spans="2:4" ht="12.75">
      <c r="B21" t="s">
        <v>35</v>
      </c>
      <c r="C21" s="5">
        <v>0</v>
      </c>
      <c r="D21" s="2"/>
    </row>
    <row r="22" spans="2:4" ht="12.75">
      <c r="B22" t="s">
        <v>36</v>
      </c>
      <c r="C22" s="5">
        <v>0</v>
      </c>
      <c r="D22" s="2"/>
    </row>
    <row r="23" spans="2:4" ht="12.75">
      <c r="B23" t="s">
        <v>30</v>
      </c>
      <c r="C23" s="5">
        <v>0</v>
      </c>
      <c r="D23" s="2"/>
    </row>
    <row r="24" spans="1:4" ht="12.75">
      <c r="A24" s="1"/>
      <c r="B24" s="1" t="s">
        <v>25</v>
      </c>
      <c r="C24" s="6">
        <v>0</v>
      </c>
      <c r="D24" s="2"/>
    </row>
    <row r="25" spans="1:4" ht="12.75">
      <c r="A25" s="1"/>
      <c r="B25" s="1" t="s">
        <v>43</v>
      </c>
      <c r="C25" s="6">
        <v>0</v>
      </c>
      <c r="D25" s="2"/>
    </row>
    <row r="26" spans="1:4" ht="12.75">
      <c r="A26" s="1"/>
      <c r="B26" s="1" t="s">
        <v>44</v>
      </c>
      <c r="C26" s="5"/>
      <c r="D26" s="2"/>
    </row>
    <row r="27" spans="1:4" ht="12.75">
      <c r="A27" s="1"/>
      <c r="B27" s="1" t="s">
        <v>53</v>
      </c>
      <c r="C27" s="5"/>
      <c r="D27" s="2"/>
    </row>
    <row r="28" spans="2:4" ht="12.75">
      <c r="B28" t="s">
        <v>45</v>
      </c>
      <c r="C28" s="5">
        <v>0</v>
      </c>
      <c r="D28" s="2"/>
    </row>
    <row r="29" spans="2:4" ht="12.75">
      <c r="B29" t="s">
        <v>46</v>
      </c>
      <c r="C29" s="5">
        <v>0</v>
      </c>
      <c r="D29" s="2"/>
    </row>
    <row r="30" spans="2:4" ht="12.75">
      <c r="B30" t="s">
        <v>30</v>
      </c>
      <c r="C30" s="5">
        <v>0</v>
      </c>
      <c r="D30" s="2"/>
    </row>
    <row r="31" spans="1:4" ht="12.75">
      <c r="A31" s="1"/>
      <c r="B31" s="1" t="s">
        <v>54</v>
      </c>
      <c r="C31" s="6">
        <v>0</v>
      </c>
      <c r="D31" s="2"/>
    </row>
    <row r="32" spans="1:4" ht="12.75">
      <c r="A32" s="1"/>
      <c r="B32" s="1" t="s">
        <v>55</v>
      </c>
      <c r="C32" s="5"/>
      <c r="D32" s="2"/>
    </row>
    <row r="33" spans="1:4" ht="12.75">
      <c r="A33" s="1"/>
      <c r="B33" s="1" t="s">
        <v>20</v>
      </c>
      <c r="C33" s="5"/>
      <c r="D33" s="2"/>
    </row>
    <row r="34" spans="2:4" ht="12.75">
      <c r="B34" t="s">
        <v>45</v>
      </c>
      <c r="C34" s="5">
        <v>0</v>
      </c>
      <c r="D34" s="2"/>
    </row>
    <row r="35" spans="2:4" ht="12.75">
      <c r="B35" t="s">
        <v>46</v>
      </c>
      <c r="C35" s="5">
        <v>0</v>
      </c>
      <c r="D35" s="2"/>
    </row>
    <row r="36" spans="2:4" ht="12.75">
      <c r="B36" t="s">
        <v>30</v>
      </c>
      <c r="C36" s="5">
        <v>0</v>
      </c>
      <c r="D36" s="2"/>
    </row>
    <row r="37" spans="1:4" ht="12.75">
      <c r="A37" s="1"/>
      <c r="B37" s="1" t="s">
        <v>47</v>
      </c>
      <c r="C37" s="6">
        <v>0</v>
      </c>
      <c r="D37" s="2"/>
    </row>
    <row r="38" spans="1:4" ht="12.75">
      <c r="A38" s="1"/>
      <c r="B38" s="1" t="s">
        <v>24</v>
      </c>
      <c r="C38" s="5"/>
      <c r="D38" s="2"/>
    </row>
    <row r="39" spans="2:4" ht="12.75">
      <c r="B39" s="7" t="s">
        <v>56</v>
      </c>
      <c r="C39" s="5">
        <f>26+25</f>
        <v>51</v>
      </c>
      <c r="D39" s="2"/>
    </row>
    <row r="40" spans="1:4" ht="12.75">
      <c r="A40" s="1"/>
      <c r="B40" s="1" t="s">
        <v>48</v>
      </c>
      <c r="C40" s="6">
        <f>SUM(C39:C39)</f>
        <v>51</v>
      </c>
      <c r="D40" s="2"/>
    </row>
    <row r="41" spans="1:4" ht="12.75">
      <c r="A41" s="1"/>
      <c r="B41" s="1" t="s">
        <v>49</v>
      </c>
      <c r="C41" s="6">
        <f>C40</f>
        <v>51</v>
      </c>
      <c r="D41" s="2"/>
    </row>
    <row r="42" spans="1:4" ht="12.75">
      <c r="A42" s="1"/>
      <c r="B42" s="1" t="s">
        <v>68</v>
      </c>
      <c r="C42" s="6">
        <v>183</v>
      </c>
      <c r="D42" s="2"/>
    </row>
    <row r="43" spans="1:3" ht="12.75">
      <c r="A43" s="1"/>
      <c r="B43" s="1" t="s">
        <v>50</v>
      </c>
      <c r="C43" s="5"/>
    </row>
    <row r="44" spans="1:3" ht="12.75">
      <c r="A44" s="1"/>
      <c r="B44" s="1" t="s">
        <v>51</v>
      </c>
      <c r="C44" s="17">
        <f>C42+C8+C41</f>
        <v>350</v>
      </c>
    </row>
    <row r="45" spans="1:3" ht="12.75">
      <c r="A45" s="1"/>
      <c r="B45" s="1" t="s">
        <v>17</v>
      </c>
      <c r="C45" s="16">
        <f>1746775</f>
        <v>1746775</v>
      </c>
    </row>
    <row r="46" spans="1:3" ht="12.75">
      <c r="A46" s="1"/>
      <c r="B46" s="1" t="s">
        <v>52</v>
      </c>
      <c r="C46" s="10">
        <f>C44/C45</f>
        <v>0.00020036925190708592</v>
      </c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U188921</cp:lastModifiedBy>
  <cp:lastPrinted>2012-08-19T05:09:05Z</cp:lastPrinted>
  <dcterms:created xsi:type="dcterms:W3CDTF">2010-01-14T07:10:55Z</dcterms:created>
  <dcterms:modified xsi:type="dcterms:W3CDTF">2013-09-10T06:38:11Z</dcterms:modified>
  <cp:category/>
  <cp:version/>
  <cp:contentType/>
  <cp:contentStatus/>
</cp:coreProperties>
</file>