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475" windowHeight="5190"/>
  </bookViews>
  <sheets>
    <sheet name="סך התשלומים ששולמו בגין כל סוג " sheetId="1" r:id="rId1"/>
    <sheet name="פרוט עמלות והוצאות למחצית" sheetId="2" r:id="rId2"/>
    <sheet name="פרוט עמלות ניהול חיצוני למחצית " sheetId="3" r:id="rId3"/>
  </sheets>
  <calcPr calcId="145621"/>
</workbook>
</file>

<file path=xl/calcChain.xml><?xml version="1.0" encoding="utf-8"?>
<calcChain xmlns="http://schemas.openxmlformats.org/spreadsheetml/2006/main">
  <c r="F38" i="2" l="1"/>
  <c r="F32" i="2"/>
  <c r="F30" i="2"/>
  <c r="F24" i="2"/>
  <c r="F27" i="2"/>
  <c r="F28" i="2" s="1"/>
  <c r="G28" i="2" s="1"/>
  <c r="F16" i="2"/>
  <c r="F15" i="2"/>
  <c r="F11" i="2"/>
  <c r="G30" i="2"/>
  <c r="G16" i="2"/>
  <c r="G12" i="2"/>
  <c r="G13" i="2"/>
  <c r="G14" i="2"/>
  <c r="G11" i="2"/>
  <c r="H47" i="3"/>
  <c r="F39" i="2"/>
  <c r="D7" i="1"/>
  <c r="D8" i="1"/>
  <c r="J8" i="1"/>
  <c r="J19" i="1"/>
  <c r="O8" i="1"/>
  <c r="O4" i="1"/>
  <c r="D11" i="1"/>
  <c r="D17" i="1"/>
  <c r="D18" i="1"/>
  <c r="D19" i="1"/>
  <c r="D4" i="1"/>
  <c r="C19" i="1"/>
  <c r="C20" i="1"/>
  <c r="C22" i="1" s="1"/>
  <c r="C21" i="1"/>
  <c r="C12" i="1"/>
  <c r="C13" i="1"/>
  <c r="C14" i="1"/>
  <c r="C15" i="1"/>
  <c r="C16" i="1"/>
  <c r="C17" i="1"/>
  <c r="C18" i="1"/>
  <c r="C11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<sst xmlns="http://schemas.openxmlformats.org/spreadsheetml/2006/main" count="152" uniqueCount="70">
  <si>
    <t xml:space="preserve">  קופה 637 גל- סך התשלומים ששולמו בגין כל סוג של הוצאה ישירה לחציון המסתיים ביום: 30/06/2013 </t>
  </si>
  <si>
    <t>אלפי ש''ח</t>
  </si>
  <si>
    <t>שיעור מתוך הנכסים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</si>
  <si>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</si>
  <si>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</si>
  <si>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</si>
  <si>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</si>
  <si>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</si>
  <si>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</si>
  <si>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</si>
  <si>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</si>
  <si>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</si>
  <si>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</si>
  <si>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</si>
  <si>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</si>
  <si>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</si>
  <si>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</si>
  <si>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</si>
  <si>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תשלומים בגין השקעה בתעודות סל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</si>
  <si>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</si>
  <si>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</si>
  <si>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</si>
  <si>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</si>
  <si>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</si>
  <si>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</si>
  <si>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</si>
  <si>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אחרים</t>
  </si>
  <si>
    <t>סה"כ לצדדים קשורים</t>
  </si>
  <si>
    <t>צדדים שאינם קשורים</t>
  </si>
  <si>
    <t>פועלים סהר (*)</t>
  </si>
  <si>
    <t>בנק דיסקונט</t>
  </si>
  <si>
    <t>אי.בי.אי</t>
  </si>
  <si>
    <t>הראל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</si>
  <si>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</si>
  <si>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</si>
  <si>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</si>
  <si>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</si>
  <si>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</si>
  <si>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פועלים סהר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</si>
  <si>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</si>
  <si>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</si>
  <si>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</si>
  <si>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</si>
  <si>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</si>
  <si>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</si>
  <si>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</si>
  <si>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</si>
  <si>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>תשלום הנובע מהשקעה בקרנות השקעה</t>
  </si>
  <si>
    <t>UBP</t>
  </si>
  <si>
    <t>אדמונד דה רוטשילד ניהול תיקי השקעות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</si>
  <si>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</si>
  <si>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</si>
  <si>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</si>
  <si>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</si>
  <si>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ישראלית</t>
  </si>
  <si>
    <t>מנהל קרנות א</t>
  </si>
  <si>
    <t>מנהל קרנות ב</t>
  </si>
  <si>
    <t>סה"כ קרן נאמנות ישראלית</t>
  </si>
  <si>
    <t>ב. קרן חוץ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</si>
  <si>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</si>
  <si>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</si>
  <si>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</si>
  <si>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</si>
  <si>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</si>
  <si>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</si>
  <si>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</si>
  <si>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 xml:space="preserve">  קופה 1444 גל אג"ח ללא מניות- סך התשלומים ששולמו בגין כל סוג של הוצאה ישירה לחציון המסתיים ביום: 30/06/2013 </t>
  </si>
  <si>
    <t xml:space="preserve">  גל מצרפי- סך התשלומים ששולמו בגין כל סוג של הוצאה ישירה לחציון המסתיים ביום: 30/06/2013 </t>
  </si>
  <si>
    <t xml:space="preserve">    גל מצרפי- פרוט עמלות והוצאות לחציון המסתיים ביום:30/06/2013</t>
  </si>
  <si>
    <t xml:space="preserve">   גל מצרפי- פרוט עמלות ניהול חיצוני לחציון המסתיים ביום: 30/06/2013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</si>
</sst>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7" formatCode="_(* #,##0.00_);_(* \(#,##0.00\);_(* &quot;-&quot;??_);_(@_)"/>
    <numFmt numFmtId="168" formatCode="0.0"/>
  </numFmts>
  <fonts count="7" x14ac:knownFonts="1"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2" fillId="0" borderId="0" xfId="2" applyFill="1"/>
    <xf numFmtId="0" fontId="3" fillId="0" borderId="0" xfId="2" applyFont="1" applyFill="1"/>
    <xf numFmtId="1" fontId="3" fillId="0" borderId="0" xfId="2" applyNumberFormat="1" applyFont="1" applyFill="1"/>
    <xf numFmtId="168" fontId="3" fillId="0" borderId="0" xfId="2" applyNumberFormat="1" applyFont="1" applyFill="1"/>
    <xf numFmtId="10" fontId="3" fillId="0" borderId="0" xfId="6" applyNumberFormat="1" applyFont="1" applyFill="1"/>
    <xf numFmtId="4" fontId="2" fillId="0" borderId="0" xfId="2" applyNumberFormat="1" applyFill="1"/>
    <xf numFmtId="167" fontId="3" fillId="0" borderId="0" xfId="3" applyNumberFormat="1" applyFont="1" applyFill="1" applyAlignment="1">
      <alignment horizontal="right"/>
    </xf>
    <xf numFmtId="0" fontId="5" fillId="0" borderId="0" xfId="2" applyFont="1" applyFill="1"/>
    <xf numFmtId="0" fontId="3" fillId="0" borderId="0" xfId="2" applyFont="1" applyFill="1" applyAlignment="1">
      <alignment horizontal="center"/>
    </xf>
    <xf numFmtId="2" fontId="3" fillId="0" borderId="0" xfId="2" applyNumberFormat="1" applyFont="1" applyFill="1"/>
    <xf numFmtId="0" fontId="2" fillId="0" borderId="0" xfId="2"/>
    <xf numFmtId="0" fontId="3" fillId="0" borderId="0" xfId="2" applyFont="1" applyAlignment="1">
      <alignment horizontal="center"/>
    </xf>
    <xf numFmtId="0" fontId="2" fillId="0" borderId="0" xfId="2"/>
    <xf numFmtId="0" fontId="3" fillId="0" borderId="0" xfId="2" applyFont="1"/>
    <xf numFmtId="10" fontId="3" fillId="0" borderId="0" xfId="6" applyNumberFormat="1" applyFont="1"/>
    <xf numFmtId="0" fontId="2" fillId="0" borderId="0" xfId="2" applyFill="1"/>
    <xf numFmtId="0" fontId="3" fillId="0" borderId="0" xfId="2" applyFont="1" applyFill="1"/>
    <xf numFmtId="0" fontId="2" fillId="0" borderId="0" xfId="7"/>
    <xf numFmtId="0" fontId="4" fillId="0" borderId="0" xfId="5" applyNumberFormat="1" applyFont="1" applyFill="1" applyBorder="1" applyAlignment="1" applyProtection="1"/>
    <xf numFmtId="0" fontId="2" fillId="0" borderId="0" xfId="2" applyFill="1" applyBorder="1"/>
    <xf numFmtId="0" fontId="2" fillId="0" borderId="0" xfId="2" applyFont="1" applyFill="1"/>
    <xf numFmtId="0" fontId="4" fillId="0" borderId="0" xfId="2" applyFont="1" applyFill="1"/>
    <xf numFmtId="0" fontId="2" fillId="0" borderId="0" xfId="7" applyFont="1"/>
    <xf numFmtId="10" fontId="3" fillId="0" borderId="0" xfId="6" applyNumberFormat="1" applyFont="1" applyFill="1"/>
    <xf numFmtId="167" fontId="3" fillId="0" borderId="0" xfId="3" applyNumberFormat="1" applyFont="1" applyFill="1" applyAlignment="1">
      <alignment horizontal="right"/>
    </xf>
    <xf numFmtId="0" fontId="2" fillId="0" borderId="0" xfId="2"/>
    <xf numFmtId="0" fontId="3" fillId="0" borderId="0" xfId="2" applyFont="1"/>
    <xf numFmtId="10" fontId="3" fillId="0" borderId="0" xfId="6" applyNumberFormat="1" applyFont="1"/>
    <xf numFmtId="0" fontId="2" fillId="0" borderId="0" xfId="2" applyFill="1"/>
    <xf numFmtId="0" fontId="3" fillId="0" borderId="0" xfId="2" applyFont="1" applyFill="1"/>
    <xf numFmtId="0" fontId="2" fillId="0" borderId="0" xfId="2" applyAlignment="1">
      <alignment horizontal="right"/>
    </xf>
    <xf numFmtId="1" fontId="3" fillId="0" borderId="0" xfId="2" applyNumberFormat="1" applyFont="1" applyFill="1"/>
    <xf numFmtId="1" fontId="2" fillId="0" borderId="0" xfId="2" applyNumberFormat="1" applyFill="1"/>
    <xf numFmtId="168" fontId="2" fillId="0" borderId="0" xfId="2" applyNumberFormat="1" applyFill="1"/>
    <xf numFmtId="168" fontId="3" fillId="0" borderId="0" xfId="2" applyNumberFormat="1" applyFont="1" applyFill="1"/>
    <xf numFmtId="10" fontId="3" fillId="0" borderId="0" xfId="6" applyNumberFormat="1" applyFont="1" applyFill="1"/>
    <xf numFmtId="167" fontId="3" fillId="0" borderId="0" xfId="3" applyNumberFormat="1" applyFont="1" applyFill="1" applyAlignment="1">
      <alignment horizontal="right"/>
    </xf>
    <xf numFmtId="0" fontId="2" fillId="0" borderId="0" xfId="2" applyFill="1" applyAlignment="1">
      <alignment horizontal="right"/>
    </xf>
    <xf numFmtId="0" fontId="3" fillId="0" borderId="0" xfId="2" applyFont="1"/>
    <xf numFmtId="10" fontId="3" fillId="0" borderId="0" xfId="6" applyNumberFormat="1" applyFont="1"/>
    <xf numFmtId="4" fontId="2" fillId="0" borderId="0" xfId="2" applyNumberFormat="1"/>
    <xf numFmtId="0" fontId="2" fillId="0" borderId="0" xfId="2" applyFill="1"/>
    <xf numFmtId="0" fontId="3" fillId="0" borderId="0" xfId="2" applyFont="1" applyFill="1"/>
    <xf numFmtId="1" fontId="3" fillId="0" borderId="0" xfId="2" applyNumberFormat="1" applyFont="1" applyFill="1"/>
    <xf numFmtId="4" fontId="3" fillId="0" borderId="0" xfId="2" applyNumberFormat="1" applyFont="1" applyFill="1"/>
    <xf numFmtId="10" fontId="3" fillId="0" borderId="0" xfId="6" applyNumberFormat="1" applyFont="1" applyFill="1"/>
    <xf numFmtId="10" fontId="4" fillId="0" borderId="0" xfId="6" applyNumberFormat="1" applyFont="1" applyFill="1"/>
    <xf numFmtId="0" fontId="5" fillId="0" borderId="0" xfId="2" applyFont="1" applyFill="1"/>
    <xf numFmtId="2" fontId="6" fillId="0" borderId="0" xfId="0" applyNumberFormat="1" applyFont="1"/>
    <xf numFmtId="0" fontId="6" fillId="0" borderId="0" xfId="0" applyFont="1"/>
    <xf numFmtId="168" fontId="6" fillId="0" borderId="0" xfId="0" applyNumberFormat="1" applyFont="1"/>
    <xf numFmtId="43" fontId="6" fillId="0" borderId="0" xfId="1" applyFont="1"/>
  </cellXfs>
  <cellStyles count="8">
    <cellStyle name="Comma" xfId="1" builtinId="3"/>
    <cellStyle name="Comma 2" xfId="3"/>
    <cellStyle name="nBold" xfId="4"/>
    <cellStyle name="Normal" xfId="0" builtinId="0"/>
    <cellStyle name="Normal 2" xfId="2"/>
    <cellStyle name="Normal_Sheet1" xfId="5"/>
    <cellStyle name="Percent 2" xfId="6"/>
    <cellStyle name="Percent_פרוט עמלות והוצאות למחצית השנה 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rightToLeft="1" tabSelected="1" workbookViewId="0">
      <selection activeCell="C19" sqref="C18:C19"/>
    </sheetView>
  </sheetViews>
  <sheetFormatPr defaultRowHeight="12.75" x14ac:dyDescent="0.2"/>
  <cols>
    <col min="2" max="2" width="49.7109375" customWidth="1"/>
    <col min="3" max="3" width="14.140625" customWidth="1"/>
    <col min="7" max="7" width="44.28515625" customWidth="1"/>
    <col min="8" max="8" width="50.7109375" bestFit="1" customWidth="1"/>
    <col min="9" max="9" width="12.85546875" bestFit="1" customWidth="1"/>
    <col min="10" max="10" width="16.42578125" bestFit="1" customWidth="1"/>
    <col min="12" max="12" width="46.140625" customWidth="1"/>
    <col min="13" max="13" width="50.7109375" bestFit="1" customWidth="1"/>
    <col min="15" max="15" width="12.28515625" bestFit="1" customWidth="1"/>
    <col min="16" max="16" width="22.85546875" customWidth="1"/>
  </cols>
  <sheetData>
    <row r="2" spans="2:16" x14ac:dyDescent="0.2">
      <c r="B2" s="9" t="s">
        <v>67</v>
      </c>
      <c r="C2" s="9"/>
      <c r="D2" s="9"/>
      <c r="E2" s="9"/>
      <c r="F2" s="9"/>
      <c r="G2" s="9" t="s">
        <v>0</v>
      </c>
      <c r="H2" s="9"/>
      <c r="I2" s="9"/>
      <c r="J2" s="9"/>
      <c r="K2" s="9"/>
      <c r="L2" s="12" t="s">
        <v>66</v>
      </c>
      <c r="M2" s="12"/>
      <c r="N2" s="12"/>
      <c r="O2" s="12"/>
      <c r="P2" s="12"/>
    </row>
    <row r="3" spans="2:16" x14ac:dyDescent="0.2">
      <c r="C3" s="43" t="s">
        <v>1</v>
      </c>
      <c r="G3" s="1"/>
      <c r="H3" s="1"/>
      <c r="I3" s="2" t="s">
        <v>1</v>
      </c>
      <c r="J3" s="2" t="s">
        <v>2</v>
      </c>
      <c r="K3" s="2"/>
      <c r="L3" s="11"/>
      <c r="M3" s="11"/>
      <c r="N3" s="39" t="s">
        <v>1</v>
      </c>
      <c r="O3" s="39"/>
      <c r="P3" s="11"/>
    </row>
    <row r="4" spans="2:16" x14ac:dyDescent="0.2">
      <c r="B4" s="43" t="s">
        <v>3</v>
      </c>
      <c r="C4" s="49">
        <f>I4+N4</f>
        <v>328.08803</v>
      </c>
      <c r="D4" s="46">
        <f>C4/$C$21</f>
        <v>2.231279458715516E-4</v>
      </c>
      <c r="G4" s="2"/>
      <c r="H4" s="2" t="s">
        <v>3</v>
      </c>
      <c r="I4" s="2">
        <v>328</v>
      </c>
      <c r="J4" s="5">
        <v>2.2322689448513874E-4</v>
      </c>
      <c r="K4" s="2"/>
      <c r="L4" s="43"/>
      <c r="M4" s="43" t="s">
        <v>3</v>
      </c>
      <c r="N4" s="10">
        <v>8.8029999999999997E-2</v>
      </c>
      <c r="O4" s="46">
        <f>N4/$N$21</f>
        <v>8.41482416143309E-5</v>
      </c>
      <c r="P4" s="42"/>
    </row>
    <row r="5" spans="2:16" x14ac:dyDescent="0.2">
      <c r="B5" s="43" t="s">
        <v>4</v>
      </c>
      <c r="C5" s="49">
        <f t="shared" ref="C5:C9" si="0">I5+N5</f>
        <v>0</v>
      </c>
      <c r="D5" s="46"/>
      <c r="G5" s="2"/>
      <c r="H5" s="2" t="s">
        <v>4</v>
      </c>
      <c r="I5" s="2">
        <v>0</v>
      </c>
      <c r="J5" s="5"/>
      <c r="K5" s="2"/>
      <c r="L5" s="43"/>
      <c r="M5" s="43" t="s">
        <v>4</v>
      </c>
      <c r="N5" s="10">
        <v>0</v>
      </c>
      <c r="O5" s="46"/>
      <c r="P5" s="42"/>
    </row>
    <row r="6" spans="2:16" x14ac:dyDescent="0.2">
      <c r="B6" s="43" t="s">
        <v>5</v>
      </c>
      <c r="C6" s="49">
        <f t="shared" si="0"/>
        <v>0</v>
      </c>
      <c r="D6" s="46"/>
      <c r="G6" s="2"/>
      <c r="H6" s="2" t="s">
        <v>5</v>
      </c>
      <c r="I6" s="2">
        <v>0</v>
      </c>
      <c r="J6" s="5"/>
      <c r="K6" s="2"/>
      <c r="L6" s="43"/>
      <c r="M6" s="43" t="s">
        <v>5</v>
      </c>
      <c r="N6" s="10">
        <v>0</v>
      </c>
      <c r="O6" s="46"/>
      <c r="P6" s="42"/>
    </row>
    <row r="7" spans="2:16" x14ac:dyDescent="0.2">
      <c r="B7" s="43" t="s">
        <v>6</v>
      </c>
      <c r="C7" s="49">
        <f t="shared" si="0"/>
        <v>30</v>
      </c>
      <c r="D7" s="46">
        <f t="shared" ref="D5:D8" si="1">C7/$C$21</f>
        <v>2.0402568103891348E-5</v>
      </c>
      <c r="G7" s="2"/>
      <c r="H7" s="2" t="s">
        <v>6</v>
      </c>
      <c r="I7" s="2">
        <v>30</v>
      </c>
      <c r="J7" s="5">
        <v>2.041709400778708E-5</v>
      </c>
      <c r="K7" s="2"/>
      <c r="L7" s="43"/>
      <c r="M7" s="43" t="s">
        <v>6</v>
      </c>
      <c r="N7" s="10">
        <v>0</v>
      </c>
      <c r="O7" s="46"/>
      <c r="P7" s="42"/>
    </row>
    <row r="8" spans="2:16" x14ac:dyDescent="0.2">
      <c r="B8" s="43" t="s">
        <v>7</v>
      </c>
      <c r="C8" s="49">
        <f t="shared" si="0"/>
        <v>39.363379999999999</v>
      </c>
      <c r="D8" s="46">
        <f t="shared" si="1"/>
        <v>2.6770468041645154E-5</v>
      </c>
      <c r="G8" s="2"/>
      <c r="H8" s="2" t="s">
        <v>7</v>
      </c>
      <c r="I8" s="2">
        <v>38</v>
      </c>
      <c r="J8" s="46">
        <f>I8/$I$21</f>
        <v>2.5861652409863633E-5</v>
      </c>
      <c r="K8" s="2"/>
      <c r="L8" s="43"/>
      <c r="M8" s="43" t="s">
        <v>7</v>
      </c>
      <c r="N8" s="10">
        <v>1.3633799999999998</v>
      </c>
      <c r="O8" s="46">
        <f t="shared" ref="O5:O20" si="2">N8/$N$21</f>
        <v>1.3032605890281319E-3</v>
      </c>
      <c r="P8" s="42"/>
    </row>
    <row r="9" spans="2:16" x14ac:dyDescent="0.2">
      <c r="B9" s="43" t="s">
        <v>8</v>
      </c>
      <c r="C9" s="49">
        <f t="shared" si="0"/>
        <v>0</v>
      </c>
      <c r="D9" s="46"/>
      <c r="G9" s="2"/>
      <c r="H9" s="2" t="s">
        <v>8</v>
      </c>
      <c r="I9" s="2">
        <v>0</v>
      </c>
      <c r="J9" s="5"/>
      <c r="K9" s="2"/>
      <c r="L9" s="43"/>
      <c r="M9" s="43" t="s">
        <v>8</v>
      </c>
      <c r="N9" s="10">
        <v>0</v>
      </c>
      <c r="O9" s="46"/>
      <c r="P9" s="42"/>
    </row>
    <row r="10" spans="2:16" x14ac:dyDescent="0.2">
      <c r="B10" s="48" t="s">
        <v>9</v>
      </c>
      <c r="C10" s="50"/>
      <c r="D10" s="46"/>
      <c r="G10" s="2"/>
      <c r="H10" s="8" t="s">
        <v>9</v>
      </c>
      <c r="I10" s="2"/>
      <c r="J10" s="5"/>
      <c r="K10" s="2"/>
      <c r="L10" s="43"/>
      <c r="M10" s="48" t="s">
        <v>9</v>
      </c>
      <c r="N10" s="10"/>
      <c r="O10" s="46"/>
      <c r="P10" s="42"/>
    </row>
    <row r="11" spans="2:16" x14ac:dyDescent="0.2">
      <c r="B11" s="43" t="s">
        <v>10</v>
      </c>
      <c r="C11" s="51">
        <f>I11+N11</f>
        <v>18.899999999999999</v>
      </c>
      <c r="D11" s="46">
        <f t="shared" ref="D5:D20" si="3">C11/$C$21</f>
        <v>1.2853617905451547E-5</v>
      </c>
      <c r="G11" s="2"/>
      <c r="H11" s="2" t="s">
        <v>10</v>
      </c>
      <c r="I11" s="4">
        <v>18.899999999999999</v>
      </c>
      <c r="J11" s="5">
        <v>1.2862769224905859E-5</v>
      </c>
      <c r="K11" s="4"/>
      <c r="L11" s="43"/>
      <c r="M11" s="43" t="s">
        <v>10</v>
      </c>
      <c r="N11" s="10">
        <v>0</v>
      </c>
      <c r="O11" s="46"/>
      <c r="P11" s="42"/>
    </row>
    <row r="12" spans="2:16" x14ac:dyDescent="0.2">
      <c r="B12" s="43" t="s">
        <v>11</v>
      </c>
      <c r="C12" s="51">
        <f t="shared" ref="C12:C21" si="4">I12+N12</f>
        <v>0</v>
      </c>
      <c r="D12" s="46"/>
      <c r="G12" s="2"/>
      <c r="H12" s="2" t="s">
        <v>11</v>
      </c>
      <c r="I12" s="2">
        <v>0</v>
      </c>
      <c r="J12" s="5"/>
      <c r="K12" s="2"/>
      <c r="L12" s="43"/>
      <c r="M12" s="43" t="s">
        <v>11</v>
      </c>
      <c r="N12" s="10">
        <v>0</v>
      </c>
      <c r="O12" s="46"/>
      <c r="P12" s="42"/>
    </row>
    <row r="13" spans="2:16" x14ac:dyDescent="0.2">
      <c r="B13" s="43" t="s">
        <v>12</v>
      </c>
      <c r="C13" s="51">
        <f t="shared" si="4"/>
        <v>0</v>
      </c>
      <c r="D13" s="46"/>
      <c r="G13" s="2"/>
      <c r="H13" s="2" t="s">
        <v>12</v>
      </c>
      <c r="I13" s="2">
        <v>0</v>
      </c>
      <c r="J13" s="5"/>
      <c r="K13" s="2"/>
      <c r="L13" s="43"/>
      <c r="M13" s="43" t="s">
        <v>12</v>
      </c>
      <c r="N13" s="43">
        <v>0</v>
      </c>
      <c r="O13" s="46"/>
      <c r="P13" s="42"/>
    </row>
    <row r="14" spans="2:16" x14ac:dyDescent="0.2">
      <c r="B14" s="43" t="s">
        <v>13</v>
      </c>
      <c r="C14" s="51">
        <f t="shared" si="4"/>
        <v>0</v>
      </c>
      <c r="D14" s="46"/>
      <c r="G14" s="2"/>
      <c r="H14" s="2" t="s">
        <v>13</v>
      </c>
      <c r="I14" s="2">
        <v>0</v>
      </c>
      <c r="J14" s="5"/>
      <c r="K14" s="2"/>
      <c r="L14" s="43"/>
      <c r="M14" s="43" t="s">
        <v>13</v>
      </c>
      <c r="N14" s="43">
        <v>0</v>
      </c>
      <c r="O14" s="46"/>
      <c r="P14" s="42"/>
    </row>
    <row r="15" spans="2:16" x14ac:dyDescent="0.2">
      <c r="B15" s="43" t="s">
        <v>14</v>
      </c>
      <c r="C15" s="51">
        <f t="shared" si="4"/>
        <v>0</v>
      </c>
      <c r="D15" s="46"/>
      <c r="G15" s="2"/>
      <c r="H15" s="2" t="s">
        <v>14</v>
      </c>
      <c r="I15" s="2">
        <v>0</v>
      </c>
      <c r="J15" s="5"/>
      <c r="K15" s="2"/>
      <c r="L15" s="43"/>
      <c r="M15" s="43" t="s">
        <v>14</v>
      </c>
      <c r="N15" s="43">
        <v>0</v>
      </c>
      <c r="O15" s="46"/>
      <c r="P15" s="42"/>
    </row>
    <row r="16" spans="2:16" x14ac:dyDescent="0.2">
      <c r="B16" s="43" t="s">
        <v>15</v>
      </c>
      <c r="C16" s="51">
        <f t="shared" si="4"/>
        <v>0</v>
      </c>
      <c r="D16" s="46"/>
      <c r="G16" s="2"/>
      <c r="H16" s="2" t="s">
        <v>15</v>
      </c>
      <c r="I16" s="2">
        <v>0</v>
      </c>
      <c r="J16" s="5"/>
      <c r="K16" s="2"/>
      <c r="L16" s="43"/>
      <c r="M16" s="43" t="s">
        <v>15</v>
      </c>
      <c r="N16" s="43">
        <v>0</v>
      </c>
      <c r="O16" s="46"/>
      <c r="P16" s="42"/>
    </row>
    <row r="17" spans="2:16" x14ac:dyDescent="0.2">
      <c r="B17" s="43" t="s">
        <v>16</v>
      </c>
      <c r="C17" s="51">
        <f t="shared" si="4"/>
        <v>142</v>
      </c>
      <c r="D17" s="46">
        <f t="shared" si="3"/>
        <v>9.6572155691752374E-5</v>
      </c>
      <c r="G17" s="2"/>
      <c r="H17" s="2" t="s">
        <v>16</v>
      </c>
      <c r="I17" s="3">
        <v>142</v>
      </c>
      <c r="J17" s="5">
        <v>9.664091163685884E-5</v>
      </c>
      <c r="K17" s="3"/>
      <c r="L17" s="43"/>
      <c r="M17" s="43" t="s">
        <v>16</v>
      </c>
      <c r="N17" s="44">
        <v>0</v>
      </c>
      <c r="O17" s="46"/>
      <c r="P17" s="42"/>
    </row>
    <row r="18" spans="2:16" x14ac:dyDescent="0.2">
      <c r="B18" s="43" t="s">
        <v>17</v>
      </c>
      <c r="C18" s="51">
        <f t="shared" si="4"/>
        <v>160.9</v>
      </c>
      <c r="D18" s="46">
        <f t="shared" si="3"/>
        <v>1.0942577359720393E-4</v>
      </c>
      <c r="G18" s="2"/>
      <c r="H18" s="2" t="s">
        <v>17</v>
      </c>
      <c r="I18" s="3">
        <v>160.9</v>
      </c>
      <c r="J18" s="5">
        <v>1.0950368086176471E-4</v>
      </c>
      <c r="K18" s="3"/>
      <c r="L18" s="43"/>
      <c r="M18" s="43" t="s">
        <v>17</v>
      </c>
      <c r="N18" s="44">
        <v>0</v>
      </c>
      <c r="O18" s="46"/>
      <c r="P18" s="42"/>
    </row>
    <row r="19" spans="2:16" x14ac:dyDescent="0.2">
      <c r="B19" s="43" t="s">
        <v>18</v>
      </c>
      <c r="C19" s="51">
        <f t="shared" si="4"/>
        <v>174</v>
      </c>
      <c r="D19" s="46">
        <f t="shared" si="3"/>
        <v>1.1833489500256981E-4</v>
      </c>
      <c r="G19" s="2"/>
      <c r="H19" s="2" t="s">
        <v>18</v>
      </c>
      <c r="I19" s="3">
        <v>174</v>
      </c>
      <c r="J19" s="46">
        <f>I19/$I$21</f>
        <v>1.1841914524516506E-4</v>
      </c>
      <c r="K19" s="3"/>
      <c r="L19" s="43"/>
      <c r="M19" s="43" t="s">
        <v>18</v>
      </c>
      <c r="N19" s="43">
        <v>0</v>
      </c>
      <c r="O19" s="46"/>
      <c r="P19" s="42"/>
    </row>
    <row r="20" spans="2:16" x14ac:dyDescent="0.2">
      <c r="B20" s="43" t="s">
        <v>19</v>
      </c>
      <c r="C20" s="51">
        <f t="shared" si="4"/>
        <v>732.35140999999999</v>
      </c>
      <c r="D20" s="46"/>
      <c r="G20" s="2"/>
      <c r="H20" s="2" t="s">
        <v>19</v>
      </c>
      <c r="I20" s="3">
        <v>730.9</v>
      </c>
      <c r="J20" s="3"/>
      <c r="K20" s="3"/>
      <c r="L20" s="39"/>
      <c r="M20" s="43" t="s">
        <v>19</v>
      </c>
      <c r="N20" s="10">
        <v>1.4514099999999999</v>
      </c>
      <c r="O20" s="46"/>
      <c r="P20" s="41"/>
    </row>
    <row r="21" spans="2:16" x14ac:dyDescent="0.2">
      <c r="B21" s="43" t="s">
        <v>20</v>
      </c>
      <c r="C21" s="52">
        <f t="shared" si="4"/>
        <v>1470403.13</v>
      </c>
      <c r="G21" s="2"/>
      <c r="H21" s="2" t="s">
        <v>20</v>
      </c>
      <c r="I21" s="7">
        <v>1469357</v>
      </c>
      <c r="J21" s="6"/>
      <c r="K21" s="7"/>
      <c r="L21" s="43"/>
      <c r="M21" s="39" t="s">
        <v>20</v>
      </c>
      <c r="N21" s="45">
        <v>1046.1300000000001</v>
      </c>
      <c r="O21" s="46"/>
      <c r="P21" s="47"/>
    </row>
    <row r="22" spans="2:16" x14ac:dyDescent="0.2">
      <c r="B22" s="43" t="s">
        <v>21</v>
      </c>
      <c r="C22" s="46">
        <f>C20/C21</f>
        <v>4.9806165061686176E-4</v>
      </c>
      <c r="G22" s="2"/>
      <c r="H22" s="2" t="s">
        <v>21</v>
      </c>
      <c r="I22" s="5">
        <v>4.9742846700971915E-4</v>
      </c>
      <c r="J22" s="1"/>
      <c r="K22" s="5"/>
      <c r="M22" s="43" t="s">
        <v>21</v>
      </c>
      <c r="N22" s="46">
        <v>1.3874088306424629E-3</v>
      </c>
    </row>
  </sheetData>
  <mergeCells count="3">
    <mergeCell ref="G2:K2"/>
    <mergeCell ref="L2:P2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0"/>
  <sheetViews>
    <sheetView rightToLeft="1" topLeftCell="C1" workbookViewId="0">
      <selection activeCell="D2" sqref="D2:G2"/>
    </sheetView>
  </sheetViews>
  <sheetFormatPr defaultRowHeight="12.75" x14ac:dyDescent="0.2"/>
  <cols>
    <col min="5" max="5" width="49.85546875" bestFit="1" customWidth="1"/>
    <col min="6" max="6" width="12.85546875" bestFit="1" customWidth="1"/>
    <col min="7" max="7" width="16.42578125" bestFit="1" customWidth="1"/>
  </cols>
  <sheetData>
    <row r="2" spans="4:7" x14ac:dyDescent="0.2">
      <c r="D2" s="9" t="s">
        <v>68</v>
      </c>
      <c r="E2" s="12"/>
      <c r="F2" s="12"/>
      <c r="G2" s="12"/>
    </row>
    <row r="3" spans="4:7" x14ac:dyDescent="0.2">
      <c r="D3" s="13"/>
      <c r="E3" s="13"/>
      <c r="F3" s="14" t="s">
        <v>1</v>
      </c>
      <c r="G3" s="14" t="s">
        <v>2</v>
      </c>
    </row>
    <row r="4" spans="4:7" x14ac:dyDescent="0.2">
      <c r="D4" s="17"/>
      <c r="E4" s="17" t="s">
        <v>22</v>
      </c>
      <c r="F4" s="16"/>
      <c r="G4" s="16"/>
    </row>
    <row r="5" spans="4:7" x14ac:dyDescent="0.2">
      <c r="D5" s="17"/>
      <c r="E5" s="17" t="s">
        <v>23</v>
      </c>
      <c r="F5" s="16"/>
      <c r="G5" s="16"/>
    </row>
    <row r="6" spans="4:7" x14ac:dyDescent="0.2">
      <c r="D6" s="16"/>
      <c r="E6" s="16" t="s">
        <v>24</v>
      </c>
      <c r="F6" s="16">
        <v>0</v>
      </c>
      <c r="G6" s="16"/>
    </row>
    <row r="7" spans="4:7" x14ac:dyDescent="0.2">
      <c r="D7" s="16"/>
      <c r="E7" s="16" t="s">
        <v>25</v>
      </c>
      <c r="F7" s="16">
        <v>0</v>
      </c>
      <c r="G7" s="16"/>
    </row>
    <row r="8" spans="4:7" x14ac:dyDescent="0.2">
      <c r="D8" s="16"/>
      <c r="E8" s="16" t="s">
        <v>26</v>
      </c>
      <c r="F8" s="16">
        <v>0</v>
      </c>
      <c r="G8" s="16"/>
    </row>
    <row r="9" spans="4:7" x14ac:dyDescent="0.2">
      <c r="D9" s="17"/>
      <c r="E9" s="17" t="s">
        <v>27</v>
      </c>
      <c r="F9" s="17">
        <v>0</v>
      </c>
      <c r="G9" s="16"/>
    </row>
    <row r="10" spans="4:7" x14ac:dyDescent="0.2">
      <c r="D10" s="17"/>
      <c r="E10" s="17" t="s">
        <v>28</v>
      </c>
      <c r="F10" s="16"/>
      <c r="G10" s="16"/>
    </row>
    <row r="11" spans="4:7" x14ac:dyDescent="0.2">
      <c r="D11" s="13"/>
      <c r="E11" s="13" t="s">
        <v>29</v>
      </c>
      <c r="F11" s="16">
        <f>243+0.09</f>
        <v>243.09</v>
      </c>
      <c r="G11" s="15">
        <f>F11/$F$39</f>
        <v>1.6532200934583159E-4</v>
      </c>
    </row>
    <row r="12" spans="4:7" x14ac:dyDescent="0.2">
      <c r="D12" s="13"/>
      <c r="E12" s="18" t="s">
        <v>30</v>
      </c>
      <c r="F12" s="16">
        <v>56</v>
      </c>
      <c r="G12" s="40">
        <f t="shared" ref="G12:G14" si="0">F12/$F$39</f>
        <v>3.8084793793930513E-5</v>
      </c>
    </row>
    <row r="13" spans="4:7" x14ac:dyDescent="0.2">
      <c r="D13" s="13"/>
      <c r="E13" s="19" t="s">
        <v>31</v>
      </c>
      <c r="F13" s="20">
        <v>29</v>
      </c>
      <c r="G13" s="40">
        <f t="shared" si="0"/>
        <v>1.9722482500428302E-5</v>
      </c>
    </row>
    <row r="14" spans="4:7" x14ac:dyDescent="0.2">
      <c r="D14" s="13"/>
      <c r="E14" s="23" t="s">
        <v>32</v>
      </c>
      <c r="F14" s="20">
        <v>0</v>
      </c>
      <c r="G14" s="40">
        <f t="shared" si="0"/>
        <v>0</v>
      </c>
    </row>
    <row r="15" spans="4:7" x14ac:dyDescent="0.2">
      <c r="D15" s="14"/>
      <c r="E15" s="14" t="s">
        <v>33</v>
      </c>
      <c r="F15" s="17">
        <f>SUM(F11:F14)</f>
        <v>328.09000000000003</v>
      </c>
      <c r="G15" s="15"/>
    </row>
    <row r="16" spans="4:7" x14ac:dyDescent="0.2">
      <c r="D16" s="14"/>
      <c r="E16" s="14" t="s">
        <v>34</v>
      </c>
      <c r="F16" s="17">
        <f>F15+F9</f>
        <v>328.09000000000003</v>
      </c>
      <c r="G16" s="40">
        <f>F16/$F$39</f>
        <v>2.2312928564019043E-4</v>
      </c>
    </row>
    <row r="17" spans="4:7" x14ac:dyDescent="0.2">
      <c r="D17" s="17"/>
      <c r="E17" s="17" t="s">
        <v>35</v>
      </c>
      <c r="F17" s="16"/>
      <c r="G17" s="24"/>
    </row>
    <row r="18" spans="4:7" x14ac:dyDescent="0.2">
      <c r="D18" s="17"/>
      <c r="E18" s="17" t="s">
        <v>23</v>
      </c>
      <c r="F18" s="16"/>
      <c r="G18" s="24"/>
    </row>
    <row r="19" spans="4:7" x14ac:dyDescent="0.2">
      <c r="D19" s="16"/>
      <c r="E19" s="16" t="s">
        <v>36</v>
      </c>
      <c r="F19" s="16">
        <v>0</v>
      </c>
      <c r="G19" s="24"/>
    </row>
    <row r="20" spans="4:7" x14ac:dyDescent="0.2">
      <c r="D20" s="16"/>
      <c r="E20" s="16" t="s">
        <v>37</v>
      </c>
      <c r="F20" s="16">
        <v>0</v>
      </c>
      <c r="G20" s="24"/>
    </row>
    <row r="21" spans="4:7" x14ac:dyDescent="0.2">
      <c r="D21" s="16"/>
      <c r="E21" s="16" t="s">
        <v>26</v>
      </c>
      <c r="F21" s="16">
        <v>0</v>
      </c>
      <c r="G21" s="24"/>
    </row>
    <row r="22" spans="4:7" x14ac:dyDescent="0.2">
      <c r="D22" s="17"/>
      <c r="E22" s="17" t="s">
        <v>27</v>
      </c>
      <c r="F22" s="17">
        <v>0</v>
      </c>
      <c r="G22" s="24"/>
    </row>
    <row r="23" spans="4:7" x14ac:dyDescent="0.2">
      <c r="D23" s="17"/>
      <c r="E23" s="17" t="s">
        <v>28</v>
      </c>
      <c r="F23" s="16"/>
      <c r="G23" s="24"/>
    </row>
    <row r="24" spans="4:7" x14ac:dyDescent="0.2">
      <c r="D24" s="13"/>
      <c r="E24" s="13" t="s">
        <v>38</v>
      </c>
      <c r="F24" s="16">
        <f>30</f>
        <v>30</v>
      </c>
      <c r="G24" s="15"/>
    </row>
    <row r="25" spans="4:7" x14ac:dyDescent="0.2">
      <c r="D25" s="16"/>
      <c r="E25" s="16" t="s">
        <v>37</v>
      </c>
      <c r="F25" s="16">
        <v>0</v>
      </c>
      <c r="G25" s="24"/>
    </row>
    <row r="26" spans="4:7" x14ac:dyDescent="0.2">
      <c r="D26" s="16"/>
      <c r="E26" s="16" t="s">
        <v>26</v>
      </c>
      <c r="F26" s="16">
        <v>0</v>
      </c>
      <c r="G26" s="24"/>
    </row>
    <row r="27" spans="4:7" x14ac:dyDescent="0.2">
      <c r="D27" s="17"/>
      <c r="E27" s="17" t="s">
        <v>33</v>
      </c>
      <c r="F27" s="17">
        <f>SUM(F24:F26)</f>
        <v>30</v>
      </c>
      <c r="G27" s="24"/>
    </row>
    <row r="28" spans="4:7" x14ac:dyDescent="0.2">
      <c r="D28" s="17"/>
      <c r="E28" s="17" t="s">
        <v>39</v>
      </c>
      <c r="F28" s="17">
        <f>F27+F22</f>
        <v>30</v>
      </c>
      <c r="G28" s="40">
        <f>F28/$F$39</f>
        <v>2.0402568103891348E-5</v>
      </c>
    </row>
    <row r="29" spans="4:7" x14ac:dyDescent="0.2">
      <c r="D29" s="14"/>
      <c r="E29" s="14" t="s">
        <v>40</v>
      </c>
      <c r="F29" s="16"/>
      <c r="G29" s="40"/>
    </row>
    <row r="30" spans="4:7" x14ac:dyDescent="0.2">
      <c r="D30" s="13"/>
      <c r="E30" s="13" t="s">
        <v>38</v>
      </c>
      <c r="F30" s="22">
        <f>38+1.36</f>
        <v>39.36</v>
      </c>
      <c r="G30" s="40">
        <f t="shared" ref="G29:G30" si="1">F30/$F$39</f>
        <v>2.6768169352305449E-5</v>
      </c>
    </row>
    <row r="31" spans="4:7" x14ac:dyDescent="0.2">
      <c r="D31" s="13"/>
      <c r="E31" s="13" t="s">
        <v>26</v>
      </c>
      <c r="F31" s="21"/>
      <c r="G31" s="13"/>
    </row>
    <row r="32" spans="4:7" x14ac:dyDescent="0.2">
      <c r="D32" s="14"/>
      <c r="E32" s="14" t="s">
        <v>41</v>
      </c>
      <c r="F32" s="17">
        <f>SUM(F30:F31)</f>
        <v>39.36</v>
      </c>
      <c r="G32" s="14"/>
    </row>
    <row r="33" spans="4:7" x14ac:dyDescent="0.2">
      <c r="D33" s="17"/>
      <c r="E33" s="17" t="s">
        <v>42</v>
      </c>
      <c r="F33" s="16"/>
      <c r="G33" s="16"/>
    </row>
    <row r="34" spans="4:7" x14ac:dyDescent="0.2">
      <c r="D34" s="16"/>
      <c r="E34" s="16" t="s">
        <v>43</v>
      </c>
      <c r="F34" s="16">
        <v>0</v>
      </c>
      <c r="G34" s="16"/>
    </row>
    <row r="35" spans="4:7" x14ac:dyDescent="0.2">
      <c r="D35" s="16"/>
      <c r="E35" s="16" t="s">
        <v>44</v>
      </c>
      <c r="F35" s="16">
        <v>0</v>
      </c>
      <c r="G35" s="16"/>
    </row>
    <row r="36" spans="4:7" x14ac:dyDescent="0.2">
      <c r="D36" s="16"/>
      <c r="E36" s="16" t="s">
        <v>26</v>
      </c>
      <c r="F36" s="16">
        <v>0</v>
      </c>
      <c r="G36" s="16"/>
    </row>
    <row r="37" spans="4:7" x14ac:dyDescent="0.2">
      <c r="D37" s="14"/>
      <c r="E37" s="14" t="s">
        <v>8</v>
      </c>
      <c r="F37" s="17">
        <v>0</v>
      </c>
      <c r="G37" s="13"/>
    </row>
    <row r="38" spans="4:7" x14ac:dyDescent="0.2">
      <c r="D38" s="14"/>
      <c r="E38" s="14" t="s">
        <v>45</v>
      </c>
      <c r="F38" s="10">
        <f>F16+F28+F32</f>
        <v>397.45000000000005</v>
      </c>
      <c r="G38" s="14"/>
    </row>
    <row r="39" spans="4:7" x14ac:dyDescent="0.2">
      <c r="D39" s="17"/>
      <c r="E39" s="17" t="s">
        <v>20</v>
      </c>
      <c r="F39" s="25">
        <f>'סך התשלומים ששולמו בגין כל סוג '!C21</f>
        <v>1470403.13</v>
      </c>
      <c r="G39" s="16"/>
    </row>
    <row r="40" spans="4:7" x14ac:dyDescent="0.2">
      <c r="D40" s="17"/>
      <c r="E40" s="17" t="s">
        <v>46</v>
      </c>
      <c r="F40" s="24">
        <v>2.6950564090278946E-4</v>
      </c>
      <c r="G40" s="16"/>
    </row>
  </sheetData>
  <mergeCells count="1"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48"/>
  <sheetViews>
    <sheetView rightToLeft="1" topLeftCell="E13" workbookViewId="0">
      <selection activeCell="E11" sqref="E11"/>
    </sheetView>
  </sheetViews>
  <sheetFormatPr defaultRowHeight="12.75" x14ac:dyDescent="0.2"/>
  <cols>
    <col min="6" max="6" width="14.7109375" customWidth="1"/>
    <col min="7" max="7" width="48.85546875" bestFit="1" customWidth="1"/>
    <col min="8" max="8" width="12.85546875" bestFit="1" customWidth="1"/>
    <col min="11" max="11" width="42" customWidth="1"/>
    <col min="14" max="14" width="16.42578125" bestFit="1" customWidth="1"/>
  </cols>
  <sheetData>
    <row r="2" spans="6:9" x14ac:dyDescent="0.2">
      <c r="F2" s="9" t="s">
        <v>69</v>
      </c>
      <c r="G2" s="9"/>
      <c r="H2" s="9"/>
      <c r="I2" s="9"/>
    </row>
    <row r="3" spans="6:9" x14ac:dyDescent="0.2">
      <c r="F3" s="29"/>
      <c r="G3" s="29"/>
      <c r="H3" s="30" t="s">
        <v>1</v>
      </c>
      <c r="I3" s="30" t="s">
        <v>2</v>
      </c>
    </row>
    <row r="4" spans="6:9" x14ac:dyDescent="0.2">
      <c r="F4" s="30"/>
      <c r="G4" s="30" t="s">
        <v>47</v>
      </c>
      <c r="H4" s="29"/>
      <c r="I4" s="29"/>
    </row>
    <row r="5" spans="6:9" x14ac:dyDescent="0.2">
      <c r="F5" s="29"/>
      <c r="G5" s="38" t="s">
        <v>48</v>
      </c>
      <c r="H5" s="34">
        <v>0.9</v>
      </c>
      <c r="I5" s="36">
        <v>6.1251282023361241E-7</v>
      </c>
    </row>
    <row r="6" spans="6:9" x14ac:dyDescent="0.2">
      <c r="F6" s="26"/>
      <c r="G6" s="31" t="s">
        <v>49</v>
      </c>
      <c r="H6" s="33">
        <v>18</v>
      </c>
      <c r="I6" s="28">
        <v>1.2250256404672249E-5</v>
      </c>
    </row>
    <row r="7" spans="6:9" x14ac:dyDescent="0.2">
      <c r="F7" s="29"/>
      <c r="G7" s="29" t="s">
        <v>26</v>
      </c>
      <c r="H7" s="33"/>
      <c r="I7" s="36"/>
    </row>
    <row r="8" spans="6:9" x14ac:dyDescent="0.2">
      <c r="F8" s="27"/>
      <c r="G8" s="27" t="s">
        <v>10</v>
      </c>
      <c r="H8" s="35">
        <v>18.899999999999999</v>
      </c>
      <c r="I8" s="28">
        <v>1.2862769224905859E-5</v>
      </c>
    </row>
    <row r="9" spans="6:9" x14ac:dyDescent="0.2">
      <c r="F9" s="30"/>
      <c r="G9" s="30" t="s">
        <v>50</v>
      </c>
      <c r="H9" s="33"/>
      <c r="I9" s="36"/>
    </row>
    <row r="10" spans="6:9" x14ac:dyDescent="0.2">
      <c r="F10" s="29"/>
      <c r="G10" s="29" t="s">
        <v>43</v>
      </c>
      <c r="H10" s="29">
        <v>0</v>
      </c>
      <c r="I10" s="36"/>
    </row>
    <row r="11" spans="6:9" x14ac:dyDescent="0.2">
      <c r="F11" s="29"/>
      <c r="G11" s="29" t="s">
        <v>44</v>
      </c>
      <c r="H11" s="29">
        <v>0</v>
      </c>
      <c r="I11" s="36"/>
    </row>
    <row r="12" spans="6:9" x14ac:dyDescent="0.2">
      <c r="F12" s="29"/>
      <c r="G12" s="29" t="s">
        <v>26</v>
      </c>
      <c r="H12" s="29">
        <v>0</v>
      </c>
      <c r="I12" s="36"/>
    </row>
    <row r="13" spans="6:9" x14ac:dyDescent="0.2">
      <c r="F13" s="30"/>
      <c r="G13" s="30" t="s">
        <v>11</v>
      </c>
      <c r="H13" s="30">
        <v>0</v>
      </c>
      <c r="I13" s="36"/>
    </row>
    <row r="14" spans="6:9" x14ac:dyDescent="0.2">
      <c r="F14" s="30"/>
      <c r="G14" s="30" t="s">
        <v>51</v>
      </c>
      <c r="H14" s="29"/>
      <c r="I14" s="36"/>
    </row>
    <row r="15" spans="6:9" x14ac:dyDescent="0.2">
      <c r="F15" s="30"/>
      <c r="G15" s="30" t="s">
        <v>23</v>
      </c>
      <c r="H15" s="29"/>
      <c r="I15" s="36"/>
    </row>
    <row r="16" spans="6:9" x14ac:dyDescent="0.2">
      <c r="F16" s="29"/>
      <c r="G16" s="29" t="s">
        <v>43</v>
      </c>
      <c r="H16" s="29">
        <v>0</v>
      </c>
      <c r="I16" s="36"/>
    </row>
    <row r="17" spans="6:9" x14ac:dyDescent="0.2">
      <c r="F17" s="29"/>
      <c r="G17" s="29" t="s">
        <v>44</v>
      </c>
      <c r="H17" s="29">
        <v>0</v>
      </c>
      <c r="I17" s="36"/>
    </row>
    <row r="18" spans="6:9" x14ac:dyDescent="0.2">
      <c r="F18" s="29"/>
      <c r="G18" s="29" t="s">
        <v>26</v>
      </c>
      <c r="H18" s="29">
        <v>0</v>
      </c>
      <c r="I18" s="36"/>
    </row>
    <row r="19" spans="6:9" x14ac:dyDescent="0.2">
      <c r="F19" s="30"/>
      <c r="G19" s="30" t="s">
        <v>27</v>
      </c>
      <c r="H19" s="30">
        <v>0</v>
      </c>
      <c r="I19" s="36"/>
    </row>
    <row r="20" spans="6:9" x14ac:dyDescent="0.2">
      <c r="F20" s="30"/>
      <c r="G20" s="30" t="s">
        <v>28</v>
      </c>
      <c r="H20" s="29"/>
      <c r="I20" s="36"/>
    </row>
    <row r="21" spans="6:9" x14ac:dyDescent="0.2">
      <c r="F21" s="29"/>
      <c r="G21" s="29" t="s">
        <v>43</v>
      </c>
      <c r="H21" s="29">
        <v>0</v>
      </c>
      <c r="I21" s="36"/>
    </row>
    <row r="22" spans="6:9" x14ac:dyDescent="0.2">
      <c r="F22" s="29"/>
      <c r="G22" s="29" t="s">
        <v>44</v>
      </c>
      <c r="H22" s="29">
        <v>0</v>
      </c>
      <c r="I22" s="36"/>
    </row>
    <row r="23" spans="6:9" x14ac:dyDescent="0.2">
      <c r="F23" s="29"/>
      <c r="G23" s="29" t="s">
        <v>26</v>
      </c>
      <c r="H23" s="29">
        <v>0</v>
      </c>
      <c r="I23" s="36"/>
    </row>
    <row r="24" spans="6:9" x14ac:dyDescent="0.2">
      <c r="F24" s="30"/>
      <c r="G24" s="30" t="s">
        <v>33</v>
      </c>
      <c r="H24" s="30">
        <v>0</v>
      </c>
      <c r="I24" s="36"/>
    </row>
    <row r="25" spans="6:9" x14ac:dyDescent="0.2">
      <c r="F25" s="30"/>
      <c r="G25" s="30" t="s">
        <v>52</v>
      </c>
      <c r="H25" s="30">
        <v>0</v>
      </c>
      <c r="I25" s="36"/>
    </row>
    <row r="26" spans="6:9" x14ac:dyDescent="0.2">
      <c r="F26" s="30"/>
      <c r="G26" s="30" t="s">
        <v>53</v>
      </c>
      <c r="H26" s="29"/>
      <c r="I26" s="36"/>
    </row>
    <row r="27" spans="6:9" x14ac:dyDescent="0.2">
      <c r="F27" s="30"/>
      <c r="G27" s="30" t="s">
        <v>54</v>
      </c>
      <c r="H27" s="29"/>
      <c r="I27" s="36"/>
    </row>
    <row r="28" spans="6:9" x14ac:dyDescent="0.2">
      <c r="F28" s="29"/>
      <c r="G28" s="29" t="s">
        <v>55</v>
      </c>
      <c r="H28" s="29">
        <v>0</v>
      </c>
      <c r="I28" s="36"/>
    </row>
    <row r="29" spans="6:9" x14ac:dyDescent="0.2">
      <c r="F29" s="29"/>
      <c r="G29" s="29" t="s">
        <v>56</v>
      </c>
      <c r="H29" s="29">
        <v>0</v>
      </c>
      <c r="I29" s="36"/>
    </row>
    <row r="30" spans="6:9" x14ac:dyDescent="0.2">
      <c r="F30" s="29"/>
      <c r="G30" s="29" t="s">
        <v>26</v>
      </c>
      <c r="H30" s="29">
        <v>0</v>
      </c>
      <c r="I30" s="36"/>
    </row>
    <row r="31" spans="6:9" x14ac:dyDescent="0.2">
      <c r="F31" s="30"/>
      <c r="G31" s="30" t="s">
        <v>57</v>
      </c>
      <c r="H31" s="30">
        <v>0</v>
      </c>
      <c r="I31" s="36"/>
    </row>
    <row r="32" spans="6:9" x14ac:dyDescent="0.2">
      <c r="F32" s="30"/>
      <c r="G32" s="30" t="s">
        <v>58</v>
      </c>
      <c r="H32" s="29"/>
      <c r="I32" s="36"/>
    </row>
    <row r="33" spans="6:9" x14ac:dyDescent="0.2">
      <c r="F33" s="30"/>
      <c r="G33" s="30" t="s">
        <v>23</v>
      </c>
      <c r="H33" s="29"/>
      <c r="I33" s="36"/>
    </row>
    <row r="34" spans="6:9" x14ac:dyDescent="0.2">
      <c r="F34" s="29"/>
      <c r="G34" s="29" t="s">
        <v>55</v>
      </c>
      <c r="H34" s="29">
        <v>0</v>
      </c>
      <c r="I34" s="36"/>
    </row>
    <row r="35" spans="6:9" x14ac:dyDescent="0.2">
      <c r="F35" s="29"/>
      <c r="G35" s="29" t="s">
        <v>56</v>
      </c>
      <c r="H35" s="29">
        <v>0</v>
      </c>
      <c r="I35" s="36"/>
    </row>
    <row r="36" spans="6:9" x14ac:dyDescent="0.2">
      <c r="F36" s="29"/>
      <c r="G36" s="29" t="s">
        <v>26</v>
      </c>
      <c r="H36" s="29">
        <v>0</v>
      </c>
      <c r="I36" s="36"/>
    </row>
    <row r="37" spans="6:9" x14ac:dyDescent="0.2">
      <c r="F37" s="30"/>
      <c r="G37" s="30" t="s">
        <v>59</v>
      </c>
      <c r="H37" s="30">
        <v>0</v>
      </c>
      <c r="I37" s="36"/>
    </row>
    <row r="38" spans="6:9" x14ac:dyDescent="0.2">
      <c r="F38" s="30"/>
      <c r="G38" s="30" t="s">
        <v>28</v>
      </c>
      <c r="H38" s="29"/>
      <c r="I38" s="36"/>
    </row>
    <row r="39" spans="6:9" x14ac:dyDescent="0.2">
      <c r="F39" s="30"/>
      <c r="G39" s="38" t="s">
        <v>49</v>
      </c>
      <c r="H39" s="29">
        <v>138</v>
      </c>
      <c r="I39" s="36">
        <v>9.3918632435820569E-5</v>
      </c>
    </row>
    <row r="40" spans="6:9" x14ac:dyDescent="0.2">
      <c r="F40" s="29"/>
      <c r="G40" s="29" t="s">
        <v>26</v>
      </c>
      <c r="H40" s="33">
        <v>4</v>
      </c>
      <c r="I40" s="36">
        <v>2.7222792010382774E-6</v>
      </c>
    </row>
    <row r="41" spans="6:9" x14ac:dyDescent="0.2">
      <c r="F41" s="30"/>
      <c r="G41" s="30" t="s">
        <v>60</v>
      </c>
      <c r="H41" s="32">
        <v>142</v>
      </c>
      <c r="I41" s="36">
        <v>9.664091163685884E-5</v>
      </c>
    </row>
    <row r="42" spans="6:9" x14ac:dyDescent="0.2">
      <c r="F42" s="30"/>
      <c r="G42" s="30" t="s">
        <v>61</v>
      </c>
      <c r="H42" s="32">
        <v>142</v>
      </c>
      <c r="I42" s="29"/>
    </row>
    <row r="43" spans="6:9" x14ac:dyDescent="0.2">
      <c r="F43" s="30"/>
      <c r="G43" s="30" t="s">
        <v>18</v>
      </c>
      <c r="H43" s="32">
        <v>174</v>
      </c>
      <c r="I43" s="29"/>
    </row>
    <row r="44" spans="6:9" x14ac:dyDescent="0.2">
      <c r="F44" s="30"/>
      <c r="G44" s="30" t="s">
        <v>62</v>
      </c>
      <c r="H44" s="29"/>
      <c r="I44" s="29"/>
    </row>
    <row r="45" spans="6:9" x14ac:dyDescent="0.2">
      <c r="F45" s="30"/>
      <c r="G45" s="30" t="s">
        <v>63</v>
      </c>
      <c r="H45" s="29">
        <v>0</v>
      </c>
      <c r="I45" s="29"/>
    </row>
    <row r="46" spans="6:9" x14ac:dyDescent="0.2">
      <c r="F46" s="30"/>
      <c r="G46" s="30" t="s">
        <v>64</v>
      </c>
      <c r="H46" s="32">
        <v>334.9</v>
      </c>
      <c r="I46" s="29"/>
    </row>
    <row r="47" spans="6:9" x14ac:dyDescent="0.2">
      <c r="F47" s="30"/>
      <c r="G47" s="30" t="s">
        <v>20</v>
      </c>
      <c r="H47" s="37">
        <f>'סך התשלומים ששולמו בגין כל סוג '!C21</f>
        <v>1470403.13</v>
      </c>
      <c r="I47" s="29"/>
    </row>
    <row r="48" spans="6:9" x14ac:dyDescent="0.2">
      <c r="F48" s="30"/>
      <c r="G48" s="30" t="s">
        <v>65</v>
      </c>
      <c r="H48" s="36">
        <v>2.2792282610692975E-4</v>
      </c>
      <c r="I48" s="29"/>
    </row>
  </sheetData>
  <mergeCells count="1">
    <mergeCell ref="F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סך התשלומים ששולמו בגין כל סוג </vt:lpstr>
      <vt:lpstr>פרוט עמלות והוצאות למחצית</vt:lpstr>
      <vt:lpstr>פרוט עמלות ניהול חיצוני למחצית 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נאמן הדס</dc:creator>
  <cp:lastModifiedBy>נאמן הדס</cp:lastModifiedBy>
  <dcterms:created xsi:type="dcterms:W3CDTF">2016-06-27T07:14:59Z</dcterms:created>
  <dcterms:modified xsi:type="dcterms:W3CDTF">2016-06-27T07:42:35Z</dcterms:modified>
</cp:coreProperties>
</file>