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2"/>
  </bookViews>
  <sheets>
    <sheet name="סך התשלומים ששולמו בגין כל סוג " sheetId="1" r:id="rId1"/>
    <sheet name="פרוט עמלות והוצאות לשנה " sheetId="2" r:id="rId2"/>
    <sheet name="פרוט עמלות ניהול חיצוני לשנה " sheetId="3" r:id="rId3"/>
  </sheets>
  <definedNames>
    <definedName name="_xlnm.Print_Area" localSheetId="0">'סך התשלומים ששולמו בגין כל סוג '!$A$1:$L$20</definedName>
    <definedName name="_xlnm.Print_Area" localSheetId="1">'פרוט עמלות והוצאות לשנה '!$A$1:$D$40</definedName>
    <definedName name="_xlnm.Print_Area" localSheetId="2">'פרוט עמלות ניהול חיצוני לשנה '!$A$1:$D$47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<sst xmlns="http://schemas.openxmlformats.org/spreadsheetml/2006/main" count="148" uniqueCount="70">
  <si>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</si>
  <si>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</si>
  <si>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</si>
  <si>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</si>
  <si>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</si>
  <si>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</si>
  <si>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</si>
  <si>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</si>
  <si>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</si>
  <si>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</si>
  <si>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</si>
  <si>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</si>
  <si>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</si>
  <si>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</si>
  <si>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</si>
  <si>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</si>
  <si>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</si>
  <si>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</si>
  <si>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</si>
  <si>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</si>
  <si>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</si>
  <si>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</si>
  <si>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</si>
  <si>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</si>
  <si>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</si>
  <si>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פועלים סהר (*)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</si>
  <si>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</si>
  <si>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</si>
  <si>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</si>
  <si>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</si>
  <si>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</si>
  <si>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</si>
  <si>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</si>
  <si>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</si>
  <si>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</si>
  <si>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</si>
  <si>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</si>
  <si>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</si>
  <si>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</si>
  <si>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</si>
  <si>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</si>
  <si>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</si>
  <si>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</si>
  <si>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</si>
  <si>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</si>
  <si>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</si>
  <si>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</si>
  <si>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</si>
  <si>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</si>
  <si>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</si>
  <si>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</si>
  <si>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</si>
  <si>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</si>
  <si>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</si>
  <si>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</si>
  <si>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</si>
  <si>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</si>
  <si>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</si>
  <si>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</si>
  <si>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הערה(*) הסכום כולל עמלת ברוקראז' חו"ל</t>
  </si>
  <si>
    <t>בנק דיסקונט</t>
  </si>
  <si>
    <t>UBP</t>
  </si>
  <si>
    <t>אדמונד דה רוטשילד ניהול תיקי השקעות</t>
  </si>
  <si>
    <t xml:space="preserve">   גל מצרפי- סך התשלומים ששולמו בגין כל סוג של הוצאה ישירה לשנה המסתיימת ביום: 31/12/2012 </t>
  </si>
  <si>
    <t xml:space="preserve">  קופה 637 גל מסלול ראשי- סך התשלומים ששולמו בגין כל סוג של הוצאה ישירה  לשנה המסתיימת ביום: 31/12/2012 </t>
  </si>
  <si>
    <t xml:space="preserve">    קופה 1444 גל אג"ח ללא מניות- סך התשלומים ששולמו בגין כל סוג של הוצאה ישירה  לשנה המסתיימת ביום: 31/12/2012 </t>
  </si>
  <si>
    <t xml:space="preserve">    קופה 637 גל- פרוט עמלות והוצאות  לשנה המסתיימת ביום: 31/12/2012 </t>
  </si>
  <si>
    <t xml:space="preserve">   קופה 637 גל- פרוט עמלות ניהול חיצוני  לשנה המסתיימת ביום: 31/12/2012 </t>
  </si>
  <si>
    <t>אי.בי.אי</t>
  </si>
  <si>
    <t>סך תשלומים בגין השקעה בתעודות סל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</si>
</sst>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6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1" fontId="1" fillId="0" borderId="0" xfId="33" applyNumberFormat="1" applyFont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37">
      <alignment/>
      <protection/>
    </xf>
    <xf numFmtId="0" fontId="0" fillId="0" borderId="0" xfId="37" applyFont="1">
      <alignment/>
      <protection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1" fontId="0" fillId="0" borderId="0" xfId="33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Fill="1" applyAlignment="1">
      <alignment/>
    </xf>
    <xf numFmtId="0" fontId="0" fillId="0" borderId="0" xfId="37" applyFont="1">
      <alignment/>
      <protection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Percent" xfId="36"/>
    <cellStyle name="Percent_פרוט עמלות והוצאות למחצית השנה 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rightToLeft="1" zoomScalePageLayoutView="0" workbookViewId="0" topLeftCell="A1">
      <selection activeCell="G20" sqref="G20"/>
    </sheetView>
  </sheetViews>
  <sheetFormatPr defaultColWidth="9.140625" defaultRowHeight="12.75"/>
  <cols>
    <col min="1" max="1" width="8.28125" style="0" bestFit="1" customWidth="1"/>
    <col min="2" max="2" width="50.7109375" style="0" customWidth="1"/>
    <col min="3" max="3" width="14.00390625" style="0" bestFit="1" customWidth="1"/>
    <col min="4" max="4" width="14.00390625" style="0" customWidth="1"/>
    <col min="5" max="5" width="17.00390625" style="0" customWidth="1"/>
    <col min="6" max="6" width="50.7109375" style="0" bestFit="1" customWidth="1"/>
    <col min="7" max="7" width="16.57421875" style="0" bestFit="1" customWidth="1"/>
    <col min="11" max="11" width="50.7109375" style="0" bestFit="1" customWidth="1"/>
    <col min="12" max="12" width="12.8515625" style="0" bestFit="1" customWidth="1"/>
  </cols>
  <sheetData>
    <row r="1" spans="1:14" ht="12.75">
      <c r="A1" s="19" t="s">
        <v>63</v>
      </c>
      <c r="B1" s="9"/>
      <c r="C1" s="9"/>
      <c r="D1" s="9"/>
      <c r="E1" s="9"/>
      <c r="F1" s="19" t="s">
        <v>64</v>
      </c>
      <c r="G1" s="9"/>
      <c r="H1" s="9"/>
      <c r="I1" s="9"/>
      <c r="J1" s="9"/>
      <c r="K1" s="19" t="s">
        <v>65</v>
      </c>
      <c r="L1" s="9"/>
      <c r="M1" s="9"/>
      <c r="N1" s="9"/>
    </row>
    <row r="2" spans="3:12" ht="12.75">
      <c r="C2" s="1" t="s">
        <v>0</v>
      </c>
      <c r="D2" s="1"/>
      <c r="E2" s="1"/>
      <c r="G2" s="1" t="s">
        <v>0</v>
      </c>
      <c r="L2" s="1" t="s">
        <v>0</v>
      </c>
    </row>
    <row r="3" spans="1:12" ht="12.75">
      <c r="A3" s="1"/>
      <c r="B3" s="1" t="s">
        <v>1</v>
      </c>
      <c r="C3" s="6">
        <f>'פרוט עמלות והוצאות לשנה '!C14</f>
        <v>395.27</v>
      </c>
      <c r="D3" s="6"/>
      <c r="E3" s="2"/>
      <c r="F3" s="1" t="s">
        <v>1</v>
      </c>
      <c r="G3" s="6">
        <v>395</v>
      </c>
      <c r="K3" s="1" t="s">
        <v>1</v>
      </c>
      <c r="L3" s="6">
        <v>0.27</v>
      </c>
    </row>
    <row r="4" spans="1:12" ht="12.75">
      <c r="A4" s="1"/>
      <c r="B4" s="1" t="s">
        <v>2</v>
      </c>
      <c r="C4" s="1">
        <v>0</v>
      </c>
      <c r="D4" s="1"/>
      <c r="E4" s="2"/>
      <c r="F4" s="1" t="s">
        <v>2</v>
      </c>
      <c r="G4" s="1">
        <v>0</v>
      </c>
      <c r="K4" s="1" t="s">
        <v>2</v>
      </c>
      <c r="L4" s="1">
        <v>0</v>
      </c>
    </row>
    <row r="5" spans="1:12" ht="12.75">
      <c r="A5" s="1"/>
      <c r="B5" s="1" t="s">
        <v>3</v>
      </c>
      <c r="C5" s="1">
        <v>0</v>
      </c>
      <c r="D5" s="1"/>
      <c r="E5" s="2"/>
      <c r="F5" s="1" t="s">
        <v>3</v>
      </c>
      <c r="G5" s="1">
        <v>0</v>
      </c>
      <c r="K5" s="1" t="s">
        <v>3</v>
      </c>
      <c r="L5" s="1">
        <v>0</v>
      </c>
    </row>
    <row r="6" spans="1:12" ht="12.75">
      <c r="A6" s="1"/>
      <c r="B6" s="1" t="s">
        <v>4</v>
      </c>
      <c r="C6" s="6">
        <f>'פרוט עמלות והוצאות לשנה '!C27</f>
        <v>54</v>
      </c>
      <c r="D6" s="6"/>
      <c r="E6" s="2"/>
      <c r="F6" s="1" t="s">
        <v>4</v>
      </c>
      <c r="G6" s="6">
        <v>54</v>
      </c>
      <c r="K6" s="1" t="s">
        <v>4</v>
      </c>
      <c r="L6" s="6">
        <f>'פרוט עמלות והוצאות לשנה '!J27</f>
        <v>0</v>
      </c>
    </row>
    <row r="7" spans="1:12" ht="12.75">
      <c r="A7" s="1"/>
      <c r="B7" s="1" t="s">
        <v>5</v>
      </c>
      <c r="C7" s="6">
        <f>'פרוט עמלות והוצאות לשנה '!C31</f>
        <v>72</v>
      </c>
      <c r="D7" s="6"/>
      <c r="E7" s="2"/>
      <c r="F7" s="1" t="s">
        <v>5</v>
      </c>
      <c r="G7" s="6">
        <v>72</v>
      </c>
      <c r="K7" s="1" t="s">
        <v>5</v>
      </c>
      <c r="L7" s="6">
        <f>'פרוט עמלות והוצאות לשנה '!J31</f>
        <v>0</v>
      </c>
    </row>
    <row r="8" spans="1:12" ht="12.75">
      <c r="A8" s="1"/>
      <c r="B8" s="1" t="s">
        <v>6</v>
      </c>
      <c r="C8" s="1">
        <v>0</v>
      </c>
      <c r="D8" s="1"/>
      <c r="E8" s="2"/>
      <c r="F8" s="1" t="s">
        <v>6</v>
      </c>
      <c r="G8" s="1">
        <v>0</v>
      </c>
      <c r="K8" s="1" t="s">
        <v>6</v>
      </c>
      <c r="L8" s="1">
        <v>0</v>
      </c>
    </row>
    <row r="9" spans="1:12" ht="12.75">
      <c r="A9" s="1"/>
      <c r="B9" s="4" t="s">
        <v>7</v>
      </c>
      <c r="C9" s="1"/>
      <c r="D9" s="1"/>
      <c r="E9" s="2"/>
      <c r="F9" s="4" t="s">
        <v>7</v>
      </c>
      <c r="G9" s="1"/>
      <c r="K9" s="4" t="s">
        <v>7</v>
      </c>
      <c r="L9" s="1"/>
    </row>
    <row r="10" spans="1:12" ht="12.75">
      <c r="A10" s="1"/>
      <c r="B10" s="1" t="s">
        <v>8</v>
      </c>
      <c r="C10" s="14">
        <f>'פרוט עמלות ניהול חיצוני לשנה '!C7</f>
        <v>53</v>
      </c>
      <c r="D10" s="14"/>
      <c r="E10" s="2"/>
      <c r="F10" s="1" t="s">
        <v>8</v>
      </c>
      <c r="G10" s="14">
        <v>53</v>
      </c>
      <c r="K10" s="1" t="s">
        <v>8</v>
      </c>
      <c r="L10" s="14">
        <f>'פרוט עמלות ניהול חיצוני לשנה '!J7</f>
        <v>0</v>
      </c>
    </row>
    <row r="11" spans="1:12" ht="12.75">
      <c r="A11" s="1"/>
      <c r="B11" s="1" t="s">
        <v>9</v>
      </c>
      <c r="C11" s="1">
        <v>0</v>
      </c>
      <c r="D11" s="1"/>
      <c r="E11" s="2"/>
      <c r="F11" s="1" t="s">
        <v>9</v>
      </c>
      <c r="G11" s="1">
        <v>0</v>
      </c>
      <c r="K11" s="1" t="s">
        <v>9</v>
      </c>
      <c r="L11" s="1">
        <v>0</v>
      </c>
    </row>
    <row r="12" spans="1:12" ht="12.75">
      <c r="A12" s="1"/>
      <c r="B12" s="1" t="s">
        <v>10</v>
      </c>
      <c r="C12" s="1">
        <v>0</v>
      </c>
      <c r="D12" s="1"/>
      <c r="E12" s="2"/>
      <c r="F12" s="1" t="s">
        <v>10</v>
      </c>
      <c r="G12" s="1">
        <v>0</v>
      </c>
      <c r="K12" s="1" t="s">
        <v>10</v>
      </c>
      <c r="L12" s="1">
        <v>0</v>
      </c>
    </row>
    <row r="13" spans="1:12" ht="12.75">
      <c r="A13" s="1"/>
      <c r="B13" s="1" t="s">
        <v>11</v>
      </c>
      <c r="C13" s="1">
        <v>0</v>
      </c>
      <c r="D13" s="1"/>
      <c r="E13" s="2"/>
      <c r="F13" s="1" t="s">
        <v>11</v>
      </c>
      <c r="G13" s="1">
        <v>0</v>
      </c>
      <c r="K13" s="1" t="s">
        <v>11</v>
      </c>
      <c r="L13" s="1">
        <v>0</v>
      </c>
    </row>
    <row r="14" spans="1:12" ht="12.75">
      <c r="A14" s="1"/>
      <c r="B14" s="1" t="s">
        <v>12</v>
      </c>
      <c r="C14" s="1">
        <v>0</v>
      </c>
      <c r="D14" s="1"/>
      <c r="E14" s="2"/>
      <c r="F14" s="1" t="s">
        <v>12</v>
      </c>
      <c r="G14" s="1">
        <v>0</v>
      </c>
      <c r="K14" s="1" t="s">
        <v>12</v>
      </c>
      <c r="L14" s="1">
        <v>0</v>
      </c>
    </row>
    <row r="15" spans="1:12" ht="12.75">
      <c r="A15" s="1"/>
      <c r="B15" s="1" t="s">
        <v>13</v>
      </c>
      <c r="C15" s="1">
        <v>0</v>
      </c>
      <c r="D15" s="1"/>
      <c r="E15" s="2"/>
      <c r="F15" s="1" t="s">
        <v>13</v>
      </c>
      <c r="G15" s="1">
        <v>0</v>
      </c>
      <c r="K15" s="1" t="s">
        <v>13</v>
      </c>
      <c r="L15" s="1">
        <v>0</v>
      </c>
    </row>
    <row r="16" spans="1:12" ht="12.75">
      <c r="A16" s="1"/>
      <c r="B16" s="1" t="s">
        <v>14</v>
      </c>
      <c r="C16" s="14">
        <f>'פרוט עמלות ניהול חיצוני לשנה '!C41</f>
        <v>286</v>
      </c>
      <c r="D16" s="14"/>
      <c r="E16" s="2"/>
      <c r="F16" s="1" t="s">
        <v>14</v>
      </c>
      <c r="G16" s="14">
        <v>286</v>
      </c>
      <c r="K16" s="1" t="s">
        <v>14</v>
      </c>
      <c r="L16" s="14">
        <f>'פרוט עמלות ניהול חיצוני לשנה '!J41</f>
        <v>0</v>
      </c>
    </row>
    <row r="17" spans="1:12" ht="12.75">
      <c r="A17" s="1"/>
      <c r="B17" s="1" t="s">
        <v>15</v>
      </c>
      <c r="C17" s="14">
        <f>SUM(C10:C16)</f>
        <v>339</v>
      </c>
      <c r="D17" s="14"/>
      <c r="E17" s="2"/>
      <c r="F17" s="1" t="s">
        <v>15</v>
      </c>
      <c r="G17" s="14">
        <f>SUM(G10:G16)</f>
        <v>339</v>
      </c>
      <c r="K17" s="1" t="s">
        <v>15</v>
      </c>
      <c r="L17" s="14">
        <f>SUM(L10:L16)</f>
        <v>0</v>
      </c>
    </row>
    <row r="18" spans="1:12" ht="12.75">
      <c r="A18" s="1"/>
      <c r="B18" s="1" t="s">
        <v>16</v>
      </c>
      <c r="C18" s="20">
        <f>+C3+C6+C7+C17</f>
        <v>860.27</v>
      </c>
      <c r="D18" s="15"/>
      <c r="E18" s="2"/>
      <c r="F18" s="1" t="s">
        <v>16</v>
      </c>
      <c r="G18" s="15">
        <f>+G3+G6+G7+G17</f>
        <v>860</v>
      </c>
      <c r="K18" s="1" t="s">
        <v>16</v>
      </c>
      <c r="L18" s="6">
        <f>L3</f>
        <v>0.27</v>
      </c>
    </row>
    <row r="19" spans="1:12" ht="12.75">
      <c r="A19" s="1"/>
      <c r="B19" s="1" t="s">
        <v>17</v>
      </c>
      <c r="C19" s="7">
        <f>+G19+L19</f>
        <v>1430237.38963</v>
      </c>
      <c r="D19" s="7"/>
      <c r="E19" s="3"/>
      <c r="F19" s="1" t="s">
        <v>17</v>
      </c>
      <c r="G19" s="7">
        <f>1429411</f>
        <v>1429411</v>
      </c>
      <c r="K19" s="1" t="s">
        <v>17</v>
      </c>
      <c r="L19" s="22">
        <f>826389.63/1000</f>
        <v>826.38963</v>
      </c>
    </row>
    <row r="20" spans="1:12" ht="12.75">
      <c r="A20" s="1"/>
      <c r="B20" s="1" t="s">
        <v>18</v>
      </c>
      <c r="C20" s="2">
        <f>+C18/C19</f>
        <v>0.0006014875616016096</v>
      </c>
      <c r="D20" s="2"/>
      <c r="F20" s="1" t="s">
        <v>18</v>
      </c>
      <c r="G20" s="2">
        <f>+G18/G19</f>
        <v>0.0006016464124034305</v>
      </c>
      <c r="K20" s="1" t="s">
        <v>18</v>
      </c>
      <c r="L20" s="2">
        <f>+L18/L19</f>
        <v>0.00032672239606878903</v>
      </c>
    </row>
    <row r="27" spans="3:4" ht="12.75">
      <c r="C27" s="3"/>
      <c r="D27" s="3"/>
    </row>
  </sheetData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PageLayoutView="0" workbookViewId="0" topLeftCell="A10">
      <selection activeCell="C38" sqref="C38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9" width="8.28125" style="0" customWidth="1"/>
  </cols>
  <sheetData>
    <row r="1" spans="1:12" ht="12.75">
      <c r="A1" s="23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3:5" ht="12.75">
      <c r="C2" s="1" t="s">
        <v>0</v>
      </c>
      <c r="D2" s="1"/>
      <c r="E2" s="5"/>
    </row>
    <row r="3" spans="1:5" ht="12.75">
      <c r="A3" s="1"/>
      <c r="B3" s="1" t="s">
        <v>19</v>
      </c>
      <c r="E3" s="5"/>
    </row>
    <row r="4" spans="1:5" ht="12.75">
      <c r="A4" s="1"/>
      <c r="B4" s="1" t="s">
        <v>20</v>
      </c>
      <c r="E4" s="5"/>
    </row>
    <row r="5" spans="2:5" ht="12.75">
      <c r="B5" t="s">
        <v>21</v>
      </c>
      <c r="C5">
        <v>0</v>
      </c>
      <c r="E5" s="5"/>
    </row>
    <row r="6" spans="2:5" ht="12.75">
      <c r="B6" t="s">
        <v>22</v>
      </c>
      <c r="C6">
        <v>0</v>
      </c>
      <c r="E6" s="5"/>
    </row>
    <row r="7" spans="2:5" ht="12.75">
      <c r="B7" t="s">
        <v>31</v>
      </c>
      <c r="C7">
        <v>0</v>
      </c>
      <c r="E7" s="5"/>
    </row>
    <row r="8" spans="1:5" ht="12.75">
      <c r="A8" s="1"/>
      <c r="B8" s="1" t="s">
        <v>23</v>
      </c>
      <c r="C8" s="1">
        <v>0</v>
      </c>
      <c r="E8" s="5"/>
    </row>
    <row r="9" spans="1:5" ht="12.75">
      <c r="A9" s="1"/>
      <c r="B9" s="1" t="s">
        <v>24</v>
      </c>
      <c r="E9" s="5"/>
    </row>
    <row r="10" spans="2:5" ht="12.75">
      <c r="B10" t="s">
        <v>25</v>
      </c>
      <c r="C10" s="5">
        <f>242+0.27</f>
        <v>242.27</v>
      </c>
      <c r="D10" s="2"/>
      <c r="E10" s="5"/>
    </row>
    <row r="11" spans="2:5" ht="12.75">
      <c r="B11" s="10" t="s">
        <v>60</v>
      </c>
      <c r="C11" s="5">
        <v>54</v>
      </c>
      <c r="D11" s="2"/>
      <c r="E11" s="5"/>
    </row>
    <row r="12" spans="2:5" ht="12.75">
      <c r="B12" s="21" t="s">
        <v>68</v>
      </c>
      <c r="C12" s="5">
        <v>59</v>
      </c>
      <c r="D12" s="2"/>
      <c r="E12" s="5"/>
    </row>
    <row r="13" spans="2:5" ht="12.75">
      <c r="B13" s="11" t="s">
        <v>31</v>
      </c>
      <c r="C13" s="12">
        <v>40</v>
      </c>
      <c r="D13" s="2"/>
      <c r="E13" s="5"/>
    </row>
    <row r="14" spans="1:4" ht="12.75">
      <c r="A14" s="1"/>
      <c r="B14" s="1" t="s">
        <v>26</v>
      </c>
      <c r="C14" s="1">
        <f>SUM(C10:C13)</f>
        <v>395.27</v>
      </c>
      <c r="D14" s="2"/>
    </row>
    <row r="15" spans="1:4" ht="12.75">
      <c r="A15" s="1"/>
      <c r="B15" s="1" t="s">
        <v>27</v>
      </c>
      <c r="C15" s="1">
        <f>+C14</f>
        <v>395.27</v>
      </c>
      <c r="D15" s="2"/>
    </row>
    <row r="16" spans="1:4" ht="12.75">
      <c r="A16" s="1"/>
      <c r="B16" s="1" t="s">
        <v>28</v>
      </c>
      <c r="D16" s="2"/>
    </row>
    <row r="17" spans="1:4" ht="12.75">
      <c r="A17" s="1"/>
      <c r="B17" s="1" t="s">
        <v>20</v>
      </c>
      <c r="D17" s="2"/>
    </row>
    <row r="18" spans="2:4" ht="12.75">
      <c r="B18" t="s">
        <v>29</v>
      </c>
      <c r="C18">
        <v>0</v>
      </c>
      <c r="D18" s="2"/>
    </row>
    <row r="19" spans="2:4" ht="12.75">
      <c r="B19" t="s">
        <v>30</v>
      </c>
      <c r="C19">
        <v>0</v>
      </c>
      <c r="D19" s="2"/>
    </row>
    <row r="20" spans="2:4" ht="12.75">
      <c r="B20" t="s">
        <v>31</v>
      </c>
      <c r="C20">
        <v>0</v>
      </c>
      <c r="D20" s="2"/>
    </row>
    <row r="21" spans="1:4" ht="12.75">
      <c r="A21" s="1"/>
      <c r="B21" s="1" t="s">
        <v>23</v>
      </c>
      <c r="C21" s="1">
        <v>0</v>
      </c>
      <c r="D21" s="2"/>
    </row>
    <row r="22" spans="1:4" ht="12.75">
      <c r="A22" s="1"/>
      <c r="B22" s="1" t="s">
        <v>24</v>
      </c>
      <c r="D22" s="2"/>
    </row>
    <row r="23" spans="2:4" ht="12.75">
      <c r="B23" t="s">
        <v>58</v>
      </c>
      <c r="C23" s="5">
        <v>54</v>
      </c>
      <c r="D23" s="2"/>
    </row>
    <row r="24" spans="2:4" ht="12.75">
      <c r="B24" t="s">
        <v>30</v>
      </c>
      <c r="C24">
        <v>0</v>
      </c>
      <c r="D24" s="2"/>
    </row>
    <row r="25" spans="2:4" ht="12.75">
      <c r="B25" t="s">
        <v>31</v>
      </c>
      <c r="C25">
        <v>0</v>
      </c>
      <c r="D25" s="2"/>
    </row>
    <row r="26" spans="1:4" ht="12.75">
      <c r="A26" s="1"/>
      <c r="B26" s="1" t="s">
        <v>26</v>
      </c>
      <c r="C26" s="1">
        <f>+C23</f>
        <v>54</v>
      </c>
      <c r="D26" s="2"/>
    </row>
    <row r="27" spans="1:4" ht="12.75">
      <c r="A27" s="1"/>
      <c r="B27" s="1" t="s">
        <v>32</v>
      </c>
      <c r="C27" s="1">
        <f>+C26</f>
        <v>54</v>
      </c>
      <c r="D27" s="2"/>
    </row>
    <row r="28" spans="1:3" ht="12.75">
      <c r="A28" s="1"/>
      <c r="B28" s="1" t="s">
        <v>33</v>
      </c>
      <c r="C28" s="5"/>
    </row>
    <row r="29" spans="2:3" ht="12.75">
      <c r="B29" t="s">
        <v>58</v>
      </c>
      <c r="C29" s="18">
        <v>72</v>
      </c>
    </row>
    <row r="30" spans="2:3" ht="12.75">
      <c r="B30" t="s">
        <v>31</v>
      </c>
      <c r="C30" s="18">
        <v>0</v>
      </c>
    </row>
    <row r="31" spans="1:3" ht="12.75">
      <c r="A31" s="1"/>
      <c r="B31" s="1" t="s">
        <v>34</v>
      </c>
      <c r="C31" s="1">
        <f>SUM(C29:C30)</f>
        <v>72</v>
      </c>
    </row>
    <row r="32" spans="1:2" ht="12.75">
      <c r="A32" s="1"/>
      <c r="B32" s="1" t="s">
        <v>35</v>
      </c>
    </row>
    <row r="33" spans="2:3" ht="12.75">
      <c r="B33" t="s">
        <v>36</v>
      </c>
      <c r="C33">
        <v>0</v>
      </c>
    </row>
    <row r="34" spans="2:3" ht="12.75">
      <c r="B34" t="s">
        <v>37</v>
      </c>
      <c r="C34">
        <v>0</v>
      </c>
    </row>
    <row r="35" spans="2:3" ht="12.75">
      <c r="B35" t="s">
        <v>31</v>
      </c>
      <c r="C35">
        <v>0</v>
      </c>
    </row>
    <row r="36" spans="1:3" ht="12.75">
      <c r="A36" s="1"/>
      <c r="B36" s="1" t="s">
        <v>6</v>
      </c>
      <c r="C36" s="1">
        <v>0</v>
      </c>
    </row>
    <row r="37" spans="1:3" ht="12.75">
      <c r="A37" s="1"/>
      <c r="B37" s="1" t="s">
        <v>38</v>
      </c>
      <c r="C37" s="1">
        <f>+C15+C27+C31</f>
        <v>521.27</v>
      </c>
    </row>
    <row r="38" spans="1:3" ht="12.75">
      <c r="A38" s="1"/>
      <c r="B38" s="1" t="s">
        <v>17</v>
      </c>
      <c r="C38" s="7">
        <f>+'סך התשלומים ששולמו בגין כל סוג '!C19</f>
        <v>1430237.38963</v>
      </c>
    </row>
    <row r="39" spans="1:3" ht="12.75">
      <c r="A39" s="1"/>
      <c r="B39" s="1" t="s">
        <v>39</v>
      </c>
      <c r="C39" s="2">
        <f>+C37/C38</f>
        <v>0.00036446397205071784</v>
      </c>
    </row>
    <row r="40" spans="2:3" ht="12.75">
      <c r="B40" s="6" t="s">
        <v>59</v>
      </c>
      <c r="C40" s="1" t="s">
        <v>40</v>
      </c>
    </row>
    <row r="43" spans="3:4" ht="12.75">
      <c r="C43" s="5"/>
      <c r="D43" s="5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rightToLeft="1" tabSelected="1" zoomScalePageLayoutView="0" workbookViewId="0" topLeftCell="A16">
      <selection activeCell="C43" sqref="C43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4.00390625" style="0" bestFit="1" customWidth="1"/>
    <col min="4" max="4" width="16.421875" style="0" bestFit="1" customWidth="1"/>
    <col min="5" max="5" width="13.8515625" style="0" bestFit="1" customWidth="1"/>
    <col min="8" max="8" width="13.8515625" style="0" bestFit="1" customWidth="1"/>
  </cols>
  <sheetData>
    <row r="1" spans="1:12" ht="12.75">
      <c r="A1" s="23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3:4" ht="12.75">
      <c r="C2" s="1" t="s">
        <v>0</v>
      </c>
      <c r="D2" s="1"/>
    </row>
    <row r="3" spans="1:2" ht="12.75">
      <c r="A3" s="1"/>
      <c r="B3" s="1" t="s">
        <v>41</v>
      </c>
    </row>
    <row r="4" spans="2:4" ht="12.75">
      <c r="B4" s="9" t="s">
        <v>61</v>
      </c>
      <c r="C4" s="17">
        <v>4</v>
      </c>
      <c r="D4" s="2"/>
    </row>
    <row r="5" spans="2:7" ht="12.75">
      <c r="B5" s="9" t="s">
        <v>62</v>
      </c>
      <c r="C5" s="17">
        <v>49</v>
      </c>
      <c r="D5" s="2"/>
      <c r="E5" s="5"/>
      <c r="F5" s="5"/>
      <c r="G5" s="5"/>
    </row>
    <row r="6" spans="2:4" ht="12.75">
      <c r="B6" t="s">
        <v>31</v>
      </c>
      <c r="C6" s="13">
        <v>0</v>
      </c>
      <c r="D6" s="2"/>
    </row>
    <row r="7" spans="1:4" ht="12.75">
      <c r="A7" s="1"/>
      <c r="B7" s="1" t="s">
        <v>8</v>
      </c>
      <c r="C7" s="14">
        <f>SUM(C4:C6)</f>
        <v>53</v>
      </c>
      <c r="D7" s="2"/>
    </row>
    <row r="8" spans="1:4" ht="12.75">
      <c r="A8" s="1"/>
      <c r="B8" s="1" t="s">
        <v>42</v>
      </c>
      <c r="C8" s="13"/>
      <c r="D8" s="2"/>
    </row>
    <row r="9" spans="2:4" ht="12.75">
      <c r="B9" t="s">
        <v>36</v>
      </c>
      <c r="C9">
        <v>0</v>
      </c>
      <c r="D9" s="2"/>
    </row>
    <row r="10" spans="2:4" ht="12.75">
      <c r="B10" t="s">
        <v>37</v>
      </c>
      <c r="C10">
        <v>0</v>
      </c>
      <c r="D10" s="2"/>
    </row>
    <row r="11" spans="2:4" ht="12.75">
      <c r="B11" t="s">
        <v>31</v>
      </c>
      <c r="C11">
        <v>0</v>
      </c>
      <c r="D11" s="2"/>
    </row>
    <row r="12" spans="1:4" ht="12.75">
      <c r="A12" s="1"/>
      <c r="B12" s="1" t="s">
        <v>9</v>
      </c>
      <c r="C12" s="1">
        <v>0</v>
      </c>
      <c r="D12" s="2"/>
    </row>
    <row r="13" spans="1:4" ht="12.75">
      <c r="A13" s="1"/>
      <c r="B13" s="1" t="s">
        <v>43</v>
      </c>
      <c r="D13" s="2"/>
    </row>
    <row r="14" spans="1:4" ht="12.75">
      <c r="A14" s="1"/>
      <c r="B14" s="1" t="s">
        <v>20</v>
      </c>
      <c r="D14" s="2"/>
    </row>
    <row r="15" spans="2:4" ht="12.75">
      <c r="B15" t="s">
        <v>36</v>
      </c>
      <c r="C15">
        <v>0</v>
      </c>
      <c r="D15" s="2"/>
    </row>
    <row r="16" spans="2:4" ht="12.75">
      <c r="B16" t="s">
        <v>37</v>
      </c>
      <c r="C16">
        <v>0</v>
      </c>
      <c r="D16" s="2"/>
    </row>
    <row r="17" spans="2:4" ht="12.75">
      <c r="B17" t="s">
        <v>31</v>
      </c>
      <c r="C17">
        <v>0</v>
      </c>
      <c r="D17" s="2"/>
    </row>
    <row r="18" spans="1:4" ht="12.75">
      <c r="A18" s="1"/>
      <c r="B18" s="1" t="s">
        <v>23</v>
      </c>
      <c r="C18" s="1">
        <v>0</v>
      </c>
      <c r="D18" s="2"/>
    </row>
    <row r="19" spans="1:4" ht="12.75">
      <c r="A19" s="1"/>
      <c r="B19" s="1" t="s">
        <v>24</v>
      </c>
      <c r="D19" s="2"/>
    </row>
    <row r="20" spans="2:4" ht="12.75">
      <c r="B20" t="s">
        <v>36</v>
      </c>
      <c r="C20">
        <v>0</v>
      </c>
      <c r="D20" s="2"/>
    </row>
    <row r="21" spans="2:4" ht="12.75">
      <c r="B21" t="s">
        <v>37</v>
      </c>
      <c r="C21">
        <v>0</v>
      </c>
      <c r="D21" s="2"/>
    </row>
    <row r="22" spans="2:4" ht="12.75">
      <c r="B22" t="s">
        <v>31</v>
      </c>
      <c r="C22">
        <v>0</v>
      </c>
      <c r="D22" s="2"/>
    </row>
    <row r="23" spans="1:4" ht="12.75">
      <c r="A23" s="1"/>
      <c r="B23" s="1" t="s">
        <v>26</v>
      </c>
      <c r="C23" s="1">
        <v>0</v>
      </c>
      <c r="D23" s="2"/>
    </row>
    <row r="24" spans="1:4" ht="12.75">
      <c r="A24" s="1"/>
      <c r="B24" s="1" t="s">
        <v>44</v>
      </c>
      <c r="C24" s="1">
        <v>0</v>
      </c>
      <c r="D24" s="2"/>
    </row>
    <row r="25" spans="1:4" ht="12.75">
      <c r="A25" s="1"/>
      <c r="B25" s="1" t="s">
        <v>45</v>
      </c>
      <c r="D25" s="2"/>
    </row>
    <row r="26" spans="1:4" ht="12.75">
      <c r="A26" s="1"/>
      <c r="B26" s="1" t="s">
        <v>55</v>
      </c>
      <c r="D26" s="2"/>
    </row>
    <row r="27" spans="2:4" ht="12.75">
      <c r="B27" t="s">
        <v>46</v>
      </c>
      <c r="C27">
        <v>0</v>
      </c>
      <c r="D27" s="2"/>
    </row>
    <row r="28" spans="2:4" ht="12.75">
      <c r="B28" t="s">
        <v>47</v>
      </c>
      <c r="C28">
        <v>0</v>
      </c>
      <c r="D28" s="2"/>
    </row>
    <row r="29" spans="2:4" ht="12.75">
      <c r="B29" t="s">
        <v>31</v>
      </c>
      <c r="C29">
        <v>0</v>
      </c>
      <c r="D29" s="2"/>
    </row>
    <row r="30" spans="1:4" ht="12.75">
      <c r="A30" s="1"/>
      <c r="B30" s="1" t="s">
        <v>56</v>
      </c>
      <c r="C30" s="1">
        <v>0</v>
      </c>
      <c r="D30" s="2"/>
    </row>
    <row r="31" spans="1:4" ht="12.75">
      <c r="A31" s="1"/>
      <c r="B31" s="1" t="s">
        <v>57</v>
      </c>
      <c r="D31" s="2"/>
    </row>
    <row r="32" spans="1:4" ht="12.75">
      <c r="A32" s="1"/>
      <c r="B32" s="1" t="s">
        <v>20</v>
      </c>
      <c r="D32" s="2"/>
    </row>
    <row r="33" spans="2:4" ht="12.75">
      <c r="B33" t="s">
        <v>46</v>
      </c>
      <c r="C33">
        <v>0</v>
      </c>
      <c r="D33" s="2"/>
    </row>
    <row r="34" spans="2:4" ht="12.75">
      <c r="B34" t="s">
        <v>47</v>
      </c>
      <c r="C34">
        <v>0</v>
      </c>
      <c r="D34" s="2"/>
    </row>
    <row r="35" spans="2:8" ht="12.75">
      <c r="B35" t="s">
        <v>31</v>
      </c>
      <c r="C35">
        <v>0</v>
      </c>
      <c r="D35" s="2"/>
      <c r="H35" s="3"/>
    </row>
    <row r="36" spans="1:4" ht="12.75">
      <c r="A36" s="1"/>
      <c r="B36" s="1" t="s">
        <v>48</v>
      </c>
      <c r="C36" s="1">
        <v>0</v>
      </c>
      <c r="D36" s="2"/>
    </row>
    <row r="37" spans="1:4" ht="12.75">
      <c r="A37" s="1"/>
      <c r="B37" s="1" t="s">
        <v>24</v>
      </c>
      <c r="D37" s="2"/>
    </row>
    <row r="38" spans="1:4" ht="12.75">
      <c r="A38" s="1"/>
      <c r="B38" s="9" t="s">
        <v>62</v>
      </c>
      <c r="C38">
        <v>279</v>
      </c>
      <c r="D38" s="2"/>
    </row>
    <row r="39" spans="2:4" ht="12.75">
      <c r="B39" t="s">
        <v>31</v>
      </c>
      <c r="C39" s="13">
        <v>7</v>
      </c>
      <c r="D39" s="2"/>
    </row>
    <row r="40" spans="1:4" ht="12.75">
      <c r="A40" s="1"/>
      <c r="B40" s="1" t="s">
        <v>49</v>
      </c>
      <c r="C40" s="14">
        <f>SUM(C38:C39)</f>
        <v>286</v>
      </c>
      <c r="D40" s="2"/>
    </row>
    <row r="41" spans="1:5" ht="12.75">
      <c r="A41" s="1"/>
      <c r="B41" s="1" t="s">
        <v>50</v>
      </c>
      <c r="C41" s="14">
        <f>SUM(C40)</f>
        <v>286</v>
      </c>
      <c r="E41" s="3"/>
    </row>
    <row r="42" spans="1:5" ht="12.75">
      <c r="A42" s="1"/>
      <c r="B42" s="1" t="s">
        <v>69</v>
      </c>
      <c r="C42" s="14">
        <v>116</v>
      </c>
      <c r="E42" s="3"/>
    </row>
    <row r="43" spans="1:5" ht="12.75">
      <c r="A43" s="1"/>
      <c r="B43" s="1" t="s">
        <v>51</v>
      </c>
      <c r="E43" s="16"/>
    </row>
    <row r="44" spans="1:3" ht="12.75">
      <c r="A44" s="1"/>
      <c r="B44" s="1" t="s">
        <v>52</v>
      </c>
      <c r="C44">
        <v>0</v>
      </c>
    </row>
    <row r="45" spans="1:3" ht="12.75">
      <c r="A45" s="1"/>
      <c r="B45" s="1" t="s">
        <v>53</v>
      </c>
      <c r="C45" s="14">
        <f>C7+C41</f>
        <v>339</v>
      </c>
    </row>
    <row r="46" spans="1:5" ht="12.75">
      <c r="A46" s="1"/>
      <c r="B46" s="1" t="s">
        <v>17</v>
      </c>
      <c r="C46" s="7">
        <f>+'סך התשלומים ששולמו בגין כל סוג '!C19</f>
        <v>1430237.38963</v>
      </c>
      <c r="E46" s="3"/>
    </row>
    <row r="47" spans="1:3" ht="12.75">
      <c r="A47" s="1"/>
      <c r="B47" s="1" t="s">
        <v>54</v>
      </c>
      <c r="C47" s="2">
        <f>+C45/C46</f>
        <v>0.00023702358955089177</v>
      </c>
    </row>
    <row r="49" ht="12.75">
      <c r="C49" s="8"/>
    </row>
    <row r="50" ht="12.75">
      <c r="C50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U188921</cp:lastModifiedBy>
  <cp:lastPrinted>2013-03-24T06:14:16Z</cp:lastPrinted>
  <dcterms:created xsi:type="dcterms:W3CDTF">2010-01-14T07:10:55Z</dcterms:created>
  <dcterms:modified xsi:type="dcterms:W3CDTF">2013-03-31T08:35:08Z</dcterms:modified>
  <cp:category/>
  <cp:version/>
  <cp:contentType/>
  <cp:contentStatus/>
</cp:coreProperties>
</file>